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43" i="1" l="1"/>
  <c r="K42" i="1"/>
  <c r="K41" i="1"/>
  <c r="K40" i="1"/>
  <c r="K39" i="1"/>
  <c r="K38" i="1"/>
  <c r="I40" i="1"/>
  <c r="J43" i="1"/>
  <c r="J42" i="1"/>
  <c r="J41" i="1"/>
  <c r="J40" i="1"/>
  <c r="J39" i="1"/>
  <c r="J38" i="1"/>
  <c r="H43" i="1"/>
  <c r="H42" i="1"/>
  <c r="H41" i="1"/>
  <c r="H40" i="1"/>
  <c r="H39" i="1"/>
  <c r="H38" i="1"/>
  <c r="I43" i="1"/>
  <c r="I42" i="1"/>
  <c r="I41" i="1"/>
  <c r="I39" i="1"/>
  <c r="I30" i="1"/>
  <c r="R18" i="1" l="1"/>
  <c r="Q18" i="1"/>
  <c r="P18" i="1"/>
  <c r="O18" i="1"/>
  <c r="N18" i="1"/>
  <c r="H18" i="1"/>
  <c r="G18" i="1"/>
  <c r="F18" i="1"/>
  <c r="E18" i="1"/>
  <c r="S18" i="1"/>
  <c r="D19" i="1" l="1"/>
</calcChain>
</file>

<file path=xl/sharedStrings.xml><?xml version="1.0" encoding="utf-8"?>
<sst xmlns="http://schemas.openxmlformats.org/spreadsheetml/2006/main" count="281" uniqueCount="187">
  <si>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</si>
  <si>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</si>
  <si>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</si>
  <si>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</si>
  <si>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</si>
  <si>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</si>
  <si>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</si>
  <si>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</si>
  <si>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</si>
  <si>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</si>
  <si>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</si>
  <si>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</si>
  <si>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</si>
  <si>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</si>
  <si>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</si>
  <si>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</si>
  <si>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</si>
  <si>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</si>
  <si>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</si>
  <si>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</si>
  <si>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Leppäniemi</t>
  </si>
  <si>
    <t>2.</t>
  </si>
  <si>
    <t>IK</t>
  </si>
  <si>
    <t>5.</t>
  </si>
  <si>
    <t>UPV</t>
  </si>
  <si>
    <t>6.</t>
  </si>
  <si>
    <t>1.</t>
  </si>
  <si>
    <t>11.05. 1958  Kiri - IK  10-1</t>
  </si>
  <si>
    <t>16 v   9 kk 26 pv</t>
  </si>
  <si>
    <t>01.06. 1958  LMV - IK  14-11</t>
  </si>
  <si>
    <t>2.  ottelu</t>
  </si>
  <si>
    <t>16 v   9 kk 17 pv</t>
  </si>
  <si>
    <t>19.05. 1966  TMP - UPV  3-16</t>
  </si>
  <si>
    <t>24 v 10 kk   4 pv</t>
  </si>
  <si>
    <t>7.</t>
  </si>
  <si>
    <t>LLU</t>
  </si>
  <si>
    <t>suomensarja</t>
  </si>
  <si>
    <t>Seurat</t>
  </si>
  <si>
    <t>IK = Ilmajoen Kisailijat  (1921)</t>
  </si>
  <si>
    <t>LLU = Laihian Liitto-Urheilijat  (1961)</t>
  </si>
  <si>
    <t>UPV = Ulvilan Pesä-Veikot  (1957)</t>
  </si>
  <si>
    <t>CUP</t>
  </si>
  <si>
    <t>15.7.1941   Ilmajoki</t>
  </si>
  <si>
    <t>L+T</t>
  </si>
  <si>
    <t>20.  ottelu</t>
  </si>
  <si>
    <t>8.</t>
  </si>
  <si>
    <t>10.</t>
  </si>
  <si>
    <t>3.</t>
  </si>
  <si>
    <t>4.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</si>
  <si>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</si>
  <si>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</si>
  <si>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</si>
  <si>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</si>
  <si>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</si>
  <si>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</si>
  <si>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</si>
  <si>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</si>
  <si>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</si>
  <si>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</si>
  <si>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</si>
  <si>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</si>
  <si>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</si>
  <si>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</si>
  <si>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</si>
  <si>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</si>
  <si>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</si>
  <si>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</si>
  <si>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>10-6</t>
  </si>
  <si>
    <t>Länsi</t>
  </si>
  <si>
    <t>3p</t>
  </si>
  <si>
    <t>II p</t>
  </si>
  <si>
    <t>Erkki Heikkilä</t>
  </si>
  <si>
    <t>6415</t>
  </si>
  <si>
    <t>10.09. 1967  Hesperia, Helsinki</t>
  </si>
  <si>
    <t xml:space="preserve">  4-4</t>
  </si>
  <si>
    <t>3v</t>
  </si>
  <si>
    <t>Paavo Mäntylä</t>
  </si>
  <si>
    <t>4460</t>
  </si>
  <si>
    <t>06.09. 1970  Meilahti, Helsinki</t>
  </si>
  <si>
    <t xml:space="preserve">  4-1     osa 1</t>
  </si>
  <si>
    <t>5012</t>
  </si>
  <si>
    <t>07.09. 1970  Oulu</t>
  </si>
  <si>
    <t>10-6     osa 2</t>
  </si>
  <si>
    <t>941</t>
  </si>
  <si>
    <t>Ikä ensimmäisessä ottelussa</t>
  </si>
  <si>
    <t>25 v  1 kk  27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</si>
  <si>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</si>
  <si>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</si>
  <si>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</si>
  <si>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</si>
  <si>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</si>
  <si>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28.06. 1966  Kankaanpää</t>
  </si>
  <si>
    <t>15-12</t>
  </si>
  <si>
    <t>17.06. 1970  Maneesi, Imatra</t>
  </si>
  <si>
    <t xml:space="preserve">  9-1</t>
  </si>
  <si>
    <t>29.06. 1971  Ulvila</t>
  </si>
  <si>
    <t>Antero Viherkenttä</t>
  </si>
  <si>
    <t>24 v  11 kk  13 pv</t>
  </si>
  <si>
    <t xml:space="preserve"> ITÄ - LÄNSI - KORTTI</t>
  </si>
  <si>
    <t>SMJ</t>
  </si>
  <si>
    <t>0-0-1</t>
  </si>
  <si>
    <t>0-0-0</t>
  </si>
  <si>
    <t xml:space="preserve">Lyöty </t>
  </si>
  <si>
    <t xml:space="preserve">Tuotu </t>
  </si>
  <si>
    <t>24.</t>
  </si>
  <si>
    <t>20.</t>
  </si>
  <si>
    <t>23.</t>
  </si>
  <si>
    <t>14.</t>
  </si>
  <si>
    <t>Runkosarja TOP-30</t>
  </si>
  <si>
    <t>25.</t>
  </si>
  <si>
    <t>11.</t>
  </si>
  <si>
    <t>30.</t>
  </si>
  <si>
    <t>21.   18.08. 1968  UPV - KPL  7-4</t>
  </si>
  <si>
    <t>65.   24.05. 1970  UPV - KPL  4-2</t>
  </si>
  <si>
    <t>KATSOJIA YLI 5000 ( 2 )</t>
  </si>
  <si>
    <t xml:space="preserve"> RUNKOSARJA, KA / OTT</t>
  </si>
  <si>
    <t>IKÄ</t>
  </si>
  <si>
    <t>TEHO</t>
  </si>
  <si>
    <t>9.</t>
  </si>
  <si>
    <t xml:space="preserve"> SIJOITUS</t>
  </si>
  <si>
    <t xml:space="preserve"> 1945 - 1958</t>
  </si>
  <si>
    <t xml:space="preserve"> 1945 - 1959</t>
  </si>
  <si>
    <t xml:space="preserve"> 1945 - 1960</t>
  </si>
  <si>
    <t>69.</t>
  </si>
  <si>
    <t xml:space="preserve"> 1945 - 1961</t>
  </si>
  <si>
    <t>61.</t>
  </si>
  <si>
    <t>92.</t>
  </si>
  <si>
    <t xml:space="preserve"> 1945 - 1962</t>
  </si>
  <si>
    <t xml:space="preserve"> 1945 - 1963</t>
  </si>
  <si>
    <t xml:space="preserve"> 1945 - 1964</t>
  </si>
  <si>
    <t>56.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</si>
  <si>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</si>
  <si>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</si>
  <si>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</si>
  <si>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</si>
  <si>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</si>
  <si>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</si>
  <si>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</si>
  <si>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>52.</t>
  </si>
  <si>
    <t>233.</t>
  </si>
  <si>
    <t>268.</t>
  </si>
  <si>
    <t>307.</t>
  </si>
  <si>
    <t>356.</t>
  </si>
  <si>
    <t>400.</t>
  </si>
  <si>
    <t>435.</t>
  </si>
  <si>
    <t>466.</t>
  </si>
  <si>
    <t>508.</t>
  </si>
  <si>
    <t>208.</t>
  </si>
  <si>
    <t>116.</t>
  </si>
  <si>
    <t>83.</t>
  </si>
  <si>
    <t>46.</t>
  </si>
  <si>
    <t>33.</t>
  </si>
  <si>
    <t>227.</t>
  </si>
  <si>
    <t>264.</t>
  </si>
  <si>
    <t>302.</t>
  </si>
  <si>
    <t>352.</t>
  </si>
  <si>
    <t>401.</t>
  </si>
  <si>
    <t>437.</t>
  </si>
  <si>
    <t>464.</t>
  </si>
  <si>
    <t>504.</t>
  </si>
  <si>
    <t>236.</t>
  </si>
  <si>
    <t>157.</t>
  </si>
  <si>
    <t>98.</t>
  </si>
  <si>
    <t>80.</t>
  </si>
  <si>
    <t>65.</t>
  </si>
  <si>
    <t>225.</t>
  </si>
  <si>
    <t>262.</t>
  </si>
  <si>
    <t>299.</t>
  </si>
  <si>
    <t>345.</t>
  </si>
  <si>
    <t>376.</t>
  </si>
  <si>
    <t>410.</t>
  </si>
  <si>
    <t>445.</t>
  </si>
  <si>
    <t>486.</t>
  </si>
  <si>
    <t>36.</t>
  </si>
  <si>
    <t>28.</t>
  </si>
  <si>
    <t>248.</t>
  </si>
  <si>
    <t>286.</t>
  </si>
  <si>
    <t>329.</t>
  </si>
  <si>
    <t>381.</t>
  </si>
  <si>
    <t>423.</t>
  </si>
  <si>
    <t>460.</t>
  </si>
  <si>
    <t>493.</t>
  </si>
  <si>
    <t>533.</t>
  </si>
  <si>
    <t>321.</t>
  </si>
  <si>
    <t>185.</t>
  </si>
  <si>
    <t>132.</t>
  </si>
  <si>
    <t>106.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</si>
</sst>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6" xfId="0" applyFont="1" applyFill="1" applyBorder="1"/>
    <xf numFmtId="49" fontId="1" fillId="4" borderId="8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8" xfId="0" applyFont="1" applyFill="1" applyBorder="1"/>
    <xf numFmtId="0" fontId="1" fillId="3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8.1406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7.1406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42</v>
      </c>
      <c r="F1" s="6"/>
      <c r="G1" s="6"/>
      <c r="H1" s="6"/>
      <c r="I1" s="43"/>
      <c r="J1" s="6"/>
      <c r="K1" s="6"/>
      <c r="L1" s="6"/>
      <c r="M1" s="4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4"/>
      <c r="J2" s="15"/>
      <c r="K2" s="15" t="s">
        <v>108</v>
      </c>
      <c r="L2" s="15"/>
      <c r="M2" s="4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4"/>
      <c r="J3" s="17" t="s">
        <v>5</v>
      </c>
      <c r="K3" s="17" t="s">
        <v>6</v>
      </c>
      <c r="L3" s="17" t="s">
        <v>43</v>
      </c>
      <c r="M3" s="44"/>
      <c r="N3" s="17" t="s">
        <v>14</v>
      </c>
      <c r="O3" s="17" t="s">
        <v>15</v>
      </c>
      <c r="P3" s="15" t="s">
        <v>41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2</v>
      </c>
      <c r="F4" s="22">
        <v>0</v>
      </c>
      <c r="G4" s="24">
        <v>1</v>
      </c>
      <c r="H4" s="22">
        <v>1</v>
      </c>
      <c r="I4" s="44"/>
      <c r="J4" s="17"/>
      <c r="K4" s="17"/>
      <c r="L4" s="17"/>
      <c r="M4" s="44"/>
      <c r="N4" s="22"/>
      <c r="O4" s="22"/>
      <c r="P4" s="24"/>
      <c r="Q4" s="24"/>
      <c r="R4" s="25">
        <v>1</v>
      </c>
      <c r="S4" s="22"/>
      <c r="T4" s="16"/>
      <c r="U4" s="20"/>
    </row>
    <row r="5" spans="1:21" s="21" customFormat="1" ht="15" customHeight="1" x14ac:dyDescent="0.2">
      <c r="A5" s="1"/>
      <c r="B5" s="22">
        <v>1959</v>
      </c>
      <c r="C5" s="26"/>
      <c r="D5" s="23"/>
      <c r="E5" s="22"/>
      <c r="F5" s="22"/>
      <c r="G5" s="24"/>
      <c r="H5" s="22"/>
      <c r="I5" s="44"/>
      <c r="J5" s="17"/>
      <c r="K5" s="17"/>
      <c r="L5" s="17"/>
      <c r="M5" s="44"/>
      <c r="N5" s="22"/>
      <c r="O5" s="22"/>
      <c r="P5" s="2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1960</v>
      </c>
      <c r="C6" s="26"/>
      <c r="D6" s="23"/>
      <c r="E6" s="22"/>
      <c r="F6" s="22"/>
      <c r="G6" s="24"/>
      <c r="H6" s="22"/>
      <c r="I6" s="44"/>
      <c r="J6" s="17"/>
      <c r="K6" s="17"/>
      <c r="L6" s="17"/>
      <c r="M6" s="44"/>
      <c r="N6" s="22"/>
      <c r="O6" s="22"/>
      <c r="P6" s="2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7">
        <v>1961</v>
      </c>
      <c r="C7" s="27" t="s">
        <v>34</v>
      </c>
      <c r="D7" s="28" t="s">
        <v>35</v>
      </c>
      <c r="E7" s="27"/>
      <c r="F7" s="29" t="s">
        <v>36</v>
      </c>
      <c r="G7" s="30"/>
      <c r="H7" s="31"/>
      <c r="I7" s="44"/>
      <c r="J7" s="17"/>
      <c r="K7" s="17"/>
      <c r="L7" s="17"/>
      <c r="M7" s="44"/>
      <c r="N7" s="27"/>
      <c r="O7" s="27"/>
      <c r="P7" s="31"/>
      <c r="Q7" s="31"/>
      <c r="R7" s="30"/>
      <c r="S7" s="27"/>
      <c r="T7" s="16"/>
      <c r="U7" s="20"/>
    </row>
    <row r="8" spans="1:21" s="21" customFormat="1" ht="15" customHeight="1" x14ac:dyDescent="0.2">
      <c r="A8" s="1"/>
      <c r="B8" s="27">
        <v>1962</v>
      </c>
      <c r="C8" s="27" t="s">
        <v>34</v>
      </c>
      <c r="D8" s="28" t="s">
        <v>35</v>
      </c>
      <c r="E8" s="27"/>
      <c r="F8" s="29" t="s">
        <v>36</v>
      </c>
      <c r="G8" s="30"/>
      <c r="H8" s="31"/>
      <c r="I8" s="44"/>
      <c r="J8" s="17"/>
      <c r="K8" s="17"/>
      <c r="L8" s="17"/>
      <c r="M8" s="44"/>
      <c r="N8" s="27"/>
      <c r="O8" s="27"/>
      <c r="P8" s="31"/>
      <c r="Q8" s="31"/>
      <c r="R8" s="30"/>
      <c r="S8" s="27"/>
      <c r="T8" s="16"/>
      <c r="U8" s="20"/>
    </row>
    <row r="9" spans="1:21" s="21" customFormat="1" ht="15" customHeight="1" x14ac:dyDescent="0.2">
      <c r="A9" s="1"/>
      <c r="B9" s="27">
        <v>1963</v>
      </c>
      <c r="C9" s="27" t="s">
        <v>46</v>
      </c>
      <c r="D9" s="28" t="s">
        <v>35</v>
      </c>
      <c r="E9" s="119"/>
      <c r="F9" s="120" t="s">
        <v>36</v>
      </c>
      <c r="G9" s="30"/>
      <c r="H9" s="31"/>
      <c r="I9" s="44"/>
      <c r="J9" s="17"/>
      <c r="K9" s="17"/>
      <c r="L9" s="17"/>
      <c r="M9" s="44"/>
      <c r="N9" s="27"/>
      <c r="O9" s="27"/>
      <c r="P9" s="31"/>
      <c r="Q9" s="31"/>
      <c r="R9" s="30"/>
      <c r="S9" s="27"/>
      <c r="T9" s="16"/>
      <c r="U9" s="20"/>
    </row>
    <row r="10" spans="1:21" s="21" customFormat="1" ht="15" customHeight="1" x14ac:dyDescent="0.2">
      <c r="A10" s="1"/>
      <c r="B10" s="27">
        <v>1964</v>
      </c>
      <c r="C10" s="27" t="s">
        <v>23</v>
      </c>
      <c r="D10" s="119" t="s">
        <v>99</v>
      </c>
      <c r="E10" s="119"/>
      <c r="F10" s="120" t="s">
        <v>36</v>
      </c>
      <c r="G10" s="30"/>
      <c r="H10" s="31"/>
      <c r="I10" s="44"/>
      <c r="J10" s="17"/>
      <c r="K10" s="17"/>
      <c r="L10" s="17"/>
      <c r="M10" s="44"/>
      <c r="N10" s="27"/>
      <c r="O10" s="27"/>
      <c r="P10" s="31"/>
      <c r="Q10" s="31"/>
      <c r="R10" s="30"/>
      <c r="S10" s="27"/>
      <c r="T10" s="16"/>
      <c r="U10" s="20"/>
    </row>
    <row r="11" spans="1:21" s="21" customFormat="1" ht="15" customHeight="1" x14ac:dyDescent="0.2">
      <c r="A11" s="1"/>
      <c r="B11" s="22">
        <v>1965</v>
      </c>
      <c r="C11" s="26"/>
      <c r="D11" s="23"/>
      <c r="E11" s="22"/>
      <c r="F11" s="22"/>
      <c r="G11" s="22"/>
      <c r="H11" s="22"/>
      <c r="I11" s="44"/>
      <c r="J11" s="17"/>
      <c r="K11" s="17"/>
      <c r="L11" s="17"/>
      <c r="M11" s="44"/>
      <c r="N11" s="22"/>
      <c r="O11" s="22"/>
      <c r="P11" s="2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1966</v>
      </c>
      <c r="C12" s="22" t="s">
        <v>23</v>
      </c>
      <c r="D12" s="23" t="s">
        <v>24</v>
      </c>
      <c r="E12" s="22">
        <v>22</v>
      </c>
      <c r="F12" s="22">
        <v>2</v>
      </c>
      <c r="G12" s="22">
        <v>32</v>
      </c>
      <c r="H12" s="22">
        <v>24</v>
      </c>
      <c r="I12" s="44"/>
      <c r="J12" s="22" t="s">
        <v>47</v>
      </c>
      <c r="K12" s="17" t="s">
        <v>104</v>
      </c>
      <c r="L12" s="17" t="s">
        <v>48</v>
      </c>
      <c r="M12" s="44"/>
      <c r="N12" s="22">
        <v>1</v>
      </c>
      <c r="O12" s="22">
        <v>1</v>
      </c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1967</v>
      </c>
      <c r="C13" s="22" t="s">
        <v>21</v>
      </c>
      <c r="D13" s="23" t="s">
        <v>24</v>
      </c>
      <c r="E13" s="22">
        <v>22</v>
      </c>
      <c r="F13" s="22">
        <v>2</v>
      </c>
      <c r="G13" s="22">
        <v>30</v>
      </c>
      <c r="H13" s="22">
        <v>25</v>
      </c>
      <c r="I13" s="44"/>
      <c r="J13" s="17" t="s">
        <v>23</v>
      </c>
      <c r="K13" s="17" t="s">
        <v>109</v>
      </c>
      <c r="L13" s="17" t="s">
        <v>110</v>
      </c>
      <c r="M13" s="44"/>
      <c r="N13" s="22">
        <v>1</v>
      </c>
      <c r="O13" s="22"/>
      <c r="P13" s="24"/>
      <c r="Q13" s="24"/>
      <c r="R13" s="25">
        <v>1</v>
      </c>
      <c r="S13" s="22"/>
      <c r="T13" s="16"/>
      <c r="U13" s="20"/>
    </row>
    <row r="14" spans="1:21" s="21" customFormat="1" ht="15" customHeight="1" x14ac:dyDescent="0.2">
      <c r="A14" s="1"/>
      <c r="B14" s="22">
        <v>1968</v>
      </c>
      <c r="C14" s="22" t="s">
        <v>21</v>
      </c>
      <c r="D14" s="23" t="s">
        <v>24</v>
      </c>
      <c r="E14" s="22">
        <v>22</v>
      </c>
      <c r="F14" s="22">
        <v>1</v>
      </c>
      <c r="G14" s="22">
        <v>24</v>
      </c>
      <c r="H14" s="22">
        <v>26</v>
      </c>
      <c r="I14" s="44"/>
      <c r="J14" s="17" t="s">
        <v>46</v>
      </c>
      <c r="K14" s="17" t="s">
        <v>105</v>
      </c>
      <c r="L14" s="17" t="s">
        <v>34</v>
      </c>
      <c r="M14" s="44"/>
      <c r="N14" s="22"/>
      <c r="O14" s="22"/>
      <c r="P14" s="24"/>
      <c r="Q14" s="24"/>
      <c r="R14" s="25">
        <v>1</v>
      </c>
      <c r="S14" s="22"/>
      <c r="T14" s="16"/>
      <c r="U14" s="20"/>
    </row>
    <row r="15" spans="1:21" s="21" customFormat="1" ht="15" customHeight="1" x14ac:dyDescent="0.2">
      <c r="A15" s="1"/>
      <c r="B15" s="22">
        <v>1969</v>
      </c>
      <c r="C15" s="22" t="s">
        <v>25</v>
      </c>
      <c r="D15" s="23" t="s">
        <v>24</v>
      </c>
      <c r="E15" s="22">
        <v>21</v>
      </c>
      <c r="F15" s="22">
        <v>3</v>
      </c>
      <c r="G15" s="22">
        <v>10</v>
      </c>
      <c r="H15" s="22">
        <v>22</v>
      </c>
      <c r="I15" s="44"/>
      <c r="J15" s="17"/>
      <c r="K15" s="17" t="s">
        <v>111</v>
      </c>
      <c r="L15" s="17"/>
      <c r="M15" s="44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1970</v>
      </c>
      <c r="C16" s="22" t="s">
        <v>26</v>
      </c>
      <c r="D16" s="23" t="s">
        <v>24</v>
      </c>
      <c r="E16" s="22">
        <v>22</v>
      </c>
      <c r="F16" s="22">
        <v>2</v>
      </c>
      <c r="G16" s="22">
        <v>30</v>
      </c>
      <c r="H16" s="22">
        <v>23</v>
      </c>
      <c r="I16" s="44"/>
      <c r="J16" s="17" t="s">
        <v>45</v>
      </c>
      <c r="K16" s="17" t="s">
        <v>106</v>
      </c>
      <c r="L16" s="17" t="s">
        <v>25</v>
      </c>
      <c r="M16" s="44"/>
      <c r="N16" s="22">
        <v>1</v>
      </c>
      <c r="O16" s="22">
        <v>1</v>
      </c>
      <c r="P16" s="24">
        <v>1</v>
      </c>
      <c r="Q16" s="24">
        <v>1</v>
      </c>
      <c r="R16" s="25"/>
      <c r="S16" s="22"/>
      <c r="T16" s="16"/>
      <c r="U16" s="20"/>
    </row>
    <row r="17" spans="1:21" s="21" customFormat="1" ht="15" customHeight="1" x14ac:dyDescent="0.2">
      <c r="A17" s="1"/>
      <c r="B17" s="22">
        <v>1971</v>
      </c>
      <c r="C17" s="22" t="s">
        <v>25</v>
      </c>
      <c r="D17" s="23" t="s">
        <v>24</v>
      </c>
      <c r="E17" s="22">
        <v>21</v>
      </c>
      <c r="F17" s="22">
        <v>0</v>
      </c>
      <c r="G17" s="22">
        <v>23</v>
      </c>
      <c r="H17" s="22">
        <v>16</v>
      </c>
      <c r="I17" s="44"/>
      <c r="J17" s="17" t="s">
        <v>107</v>
      </c>
      <c r="K17" s="17"/>
      <c r="L17" s="17" t="s">
        <v>107</v>
      </c>
      <c r="M17" s="44"/>
      <c r="N17" s="22"/>
      <c r="O17" s="22">
        <v>1</v>
      </c>
      <c r="P17" s="24"/>
      <c r="Q17" s="24"/>
      <c r="R17" s="25"/>
      <c r="S17" s="22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SUM(E4:E17)</f>
        <v>132</v>
      </c>
      <c r="F18" s="17">
        <f t="shared" si="0"/>
        <v>10</v>
      </c>
      <c r="G18" s="17">
        <f t="shared" si="0"/>
        <v>150</v>
      </c>
      <c r="H18" s="17">
        <f t="shared" si="0"/>
        <v>137</v>
      </c>
      <c r="I18" s="44"/>
      <c r="J18" s="17" t="s">
        <v>100</v>
      </c>
      <c r="K18" s="17" t="s">
        <v>101</v>
      </c>
      <c r="L18" s="17" t="s">
        <v>101</v>
      </c>
      <c r="M18" s="44"/>
      <c r="N18" s="17">
        <f t="shared" si="0"/>
        <v>3</v>
      </c>
      <c r="O18" s="17">
        <f t="shared" si="0"/>
        <v>3</v>
      </c>
      <c r="P18" s="17">
        <f t="shared" si="0"/>
        <v>1</v>
      </c>
      <c r="Q18" s="17">
        <f t="shared" si="0"/>
        <v>1</v>
      </c>
      <c r="R18" s="17">
        <f t="shared" si="0"/>
        <v>3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3" t="s">
        <v>2</v>
      </c>
      <c r="C19" s="25"/>
      <c r="D19" s="32">
        <f>SUM(E18/3+F18*5/3+G18*5/3+H18*5/3+N18*25+O18*25+P18*15+Q18*25+R18*20+S18*15)-20</f>
        <v>769</v>
      </c>
      <c r="E19" s="1"/>
      <c r="F19" s="1"/>
      <c r="G19" s="1"/>
      <c r="H19" s="1"/>
      <c r="I19" s="45"/>
      <c r="J19" s="45"/>
      <c r="K19" s="45"/>
      <c r="L19" s="45"/>
      <c r="M19" s="45"/>
      <c r="N19" s="1"/>
      <c r="O19" s="1"/>
      <c r="P19" s="1"/>
      <c r="Q19" s="1"/>
      <c r="R19" s="33"/>
      <c r="S19" s="1"/>
      <c r="T19" s="34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34"/>
      <c r="J20" s="34"/>
      <c r="K20" s="34"/>
      <c r="L20" s="34"/>
      <c r="M20" s="34"/>
      <c r="N20" s="1"/>
      <c r="O20" s="1"/>
      <c r="P20" s="1"/>
      <c r="Q20" s="1"/>
      <c r="R20" s="1"/>
      <c r="S20" s="1"/>
      <c r="T20" s="35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12" t="s">
        <v>114</v>
      </c>
      <c r="Q21" s="36"/>
      <c r="R21" s="36"/>
      <c r="S21" s="36"/>
      <c r="T21" s="37"/>
      <c r="U21" s="20"/>
    </row>
    <row r="22" spans="1:21" s="21" customFormat="1" ht="15" customHeight="1" x14ac:dyDescent="0.2">
      <c r="A22" s="1"/>
      <c r="B22" s="121" t="s">
        <v>10</v>
      </c>
      <c r="C22" s="122"/>
      <c r="D22" s="123" t="s">
        <v>27</v>
      </c>
      <c r="E22" s="123"/>
      <c r="F22" s="123"/>
      <c r="G22" s="123"/>
      <c r="H22" s="123"/>
      <c r="I22" s="123"/>
      <c r="J22" s="124" t="s">
        <v>13</v>
      </c>
      <c r="K22" s="123"/>
      <c r="L22" s="123"/>
      <c r="M22" s="125" t="s">
        <v>28</v>
      </c>
      <c r="N22" s="124"/>
      <c r="O22" s="124"/>
      <c r="P22" s="134">
        <v>5764</v>
      </c>
      <c r="Q22" s="134" t="s">
        <v>112</v>
      </c>
      <c r="R22" s="124"/>
      <c r="S22" s="124"/>
      <c r="T22" s="126"/>
      <c r="U22" s="20"/>
    </row>
    <row r="23" spans="1:21" s="21" customFormat="1" ht="15" customHeight="1" x14ac:dyDescent="0.2">
      <c r="A23" s="1"/>
      <c r="B23" s="127" t="s">
        <v>102</v>
      </c>
      <c r="C23" s="128"/>
      <c r="D23" s="123" t="s">
        <v>27</v>
      </c>
      <c r="E23" s="123"/>
      <c r="F23" s="123"/>
      <c r="G23" s="123"/>
      <c r="H23" s="123"/>
      <c r="I23" s="123"/>
      <c r="J23" s="124" t="s">
        <v>13</v>
      </c>
      <c r="K23" s="123"/>
      <c r="L23" s="123"/>
      <c r="M23" s="125" t="s">
        <v>28</v>
      </c>
      <c r="N23" s="124"/>
      <c r="O23" s="124"/>
      <c r="P23" s="134">
        <v>5061</v>
      </c>
      <c r="Q23" s="134" t="s">
        <v>113</v>
      </c>
      <c r="R23" s="124"/>
      <c r="S23" s="124"/>
      <c r="T23" s="126"/>
      <c r="U23" s="20"/>
    </row>
    <row r="24" spans="1:21" ht="15" customHeight="1" x14ac:dyDescent="0.2">
      <c r="B24" s="127" t="s">
        <v>103</v>
      </c>
      <c r="C24" s="128"/>
      <c r="D24" s="123" t="s">
        <v>29</v>
      </c>
      <c r="E24" s="123"/>
      <c r="F24" s="123"/>
      <c r="G24" s="123"/>
      <c r="H24" s="123"/>
      <c r="I24" s="123"/>
      <c r="J24" s="124" t="s">
        <v>30</v>
      </c>
      <c r="K24" s="123"/>
      <c r="L24" s="123"/>
      <c r="M24" s="125" t="s">
        <v>31</v>
      </c>
      <c r="N24" s="124"/>
      <c r="O24" s="124"/>
      <c r="P24" s="124"/>
      <c r="Q24" s="124"/>
      <c r="R24" s="124"/>
      <c r="S24" s="124"/>
      <c r="T24" s="126"/>
      <c r="U24" s="8"/>
    </row>
    <row r="25" spans="1:21" s="21" customFormat="1" ht="15" customHeight="1" x14ac:dyDescent="0.2">
      <c r="A25" s="1"/>
      <c r="B25" s="129" t="s">
        <v>11</v>
      </c>
      <c r="C25" s="130"/>
      <c r="D25" s="131" t="s">
        <v>32</v>
      </c>
      <c r="E25" s="131"/>
      <c r="F25" s="131"/>
      <c r="G25" s="131"/>
      <c r="H25" s="131"/>
      <c r="I25" s="131"/>
      <c r="J25" s="132" t="s">
        <v>44</v>
      </c>
      <c r="K25" s="131"/>
      <c r="L25" s="131"/>
      <c r="M25" s="133" t="s">
        <v>33</v>
      </c>
      <c r="N25" s="132"/>
      <c r="O25" s="132"/>
      <c r="P25" s="132"/>
      <c r="Q25" s="132"/>
      <c r="R25" s="132"/>
      <c r="S25" s="132"/>
      <c r="T25" s="54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4"/>
      <c r="S26" s="1"/>
      <c r="T26" s="38"/>
      <c r="U26" s="20"/>
    </row>
    <row r="27" spans="1:21" ht="15" customHeight="1" x14ac:dyDescent="0.25">
      <c r="B27" s="1" t="s">
        <v>37</v>
      </c>
      <c r="C27" s="1"/>
      <c r="D27" s="1" t="s">
        <v>38</v>
      </c>
      <c r="E27" s="1"/>
      <c r="F27" s="34"/>
      <c r="G27" s="34"/>
      <c r="H27" s="34"/>
      <c r="I27" s="1"/>
      <c r="J27" s="1" t="s">
        <v>39</v>
      </c>
      <c r="K27" s="1"/>
      <c r="L27" s="1"/>
      <c r="M27" s="1"/>
      <c r="N27" s="34"/>
      <c r="O27" s="34"/>
      <c r="P27" s="34"/>
      <c r="Q27" s="1" t="s">
        <v>40</v>
      </c>
      <c r="R27" s="34"/>
      <c r="S27" s="34"/>
      <c r="T27" s="39"/>
      <c r="U27" s="20"/>
    </row>
    <row r="28" spans="1:21" ht="15" customHeight="1" x14ac:dyDescent="0.2"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4"/>
      <c r="S28" s="1"/>
      <c r="T28" s="38"/>
      <c r="U28" s="20"/>
    </row>
    <row r="29" spans="1:21" ht="15" customHeight="1" x14ac:dyDescent="0.2">
      <c r="B29" s="135" t="s">
        <v>115</v>
      </c>
      <c r="C29" s="95"/>
      <c r="D29" s="95"/>
      <c r="E29" s="95"/>
      <c r="F29" s="95" t="s">
        <v>116</v>
      </c>
      <c r="G29" s="95" t="s">
        <v>3</v>
      </c>
      <c r="H29" s="95" t="s">
        <v>5</v>
      </c>
      <c r="I29" s="95"/>
      <c r="J29" s="95" t="s">
        <v>6</v>
      </c>
      <c r="K29" s="136" t="s">
        <v>117</v>
      </c>
      <c r="L29" s="1"/>
      <c r="M29" s="1"/>
      <c r="N29" s="142" t="s">
        <v>119</v>
      </c>
      <c r="O29" s="96"/>
      <c r="P29" s="95" t="s">
        <v>3</v>
      </c>
      <c r="Q29" s="95" t="s">
        <v>5</v>
      </c>
      <c r="R29" s="95" t="s">
        <v>6</v>
      </c>
      <c r="S29" s="95" t="s">
        <v>117</v>
      </c>
      <c r="T29" s="136"/>
      <c r="U29" s="20"/>
    </row>
    <row r="30" spans="1:21" ht="15" customHeight="1" x14ac:dyDescent="0.2">
      <c r="B30" s="137">
        <v>1958</v>
      </c>
      <c r="C30" s="125" t="s">
        <v>25</v>
      </c>
      <c r="D30" s="138" t="s">
        <v>22</v>
      </c>
      <c r="E30" s="125"/>
      <c r="F30" s="125">
        <v>17</v>
      </c>
      <c r="G30" s="125">
        <v>2</v>
      </c>
      <c r="H30" s="139">
        <v>0.5</v>
      </c>
      <c r="I30" s="139" t="e">
        <f t="shared" ref="I30:I43" si="1">PRODUCT(#REF!/#REF!)</f>
        <v>#REF!</v>
      </c>
      <c r="J30" s="139">
        <v>0.5</v>
      </c>
      <c r="K30" s="140">
        <v>1</v>
      </c>
      <c r="L30" s="1"/>
      <c r="M30" s="1"/>
      <c r="N30" s="143" t="s">
        <v>120</v>
      </c>
      <c r="O30" s="134"/>
      <c r="P30" s="125" t="s">
        <v>175</v>
      </c>
      <c r="Q30" s="125" t="s">
        <v>165</v>
      </c>
      <c r="R30" s="125" t="s">
        <v>152</v>
      </c>
      <c r="S30" s="125" t="s">
        <v>139</v>
      </c>
      <c r="T30" s="144"/>
      <c r="U30" s="20"/>
    </row>
    <row r="31" spans="1:21" ht="15" customHeight="1" x14ac:dyDescent="0.2">
      <c r="B31" s="137">
        <v>1959</v>
      </c>
      <c r="C31" s="125"/>
      <c r="D31" s="138"/>
      <c r="E31" s="125"/>
      <c r="F31" s="125">
        <v>18</v>
      </c>
      <c r="G31" s="125"/>
      <c r="H31" s="139"/>
      <c r="I31" s="139"/>
      <c r="J31" s="139"/>
      <c r="K31" s="140"/>
      <c r="L31" s="1"/>
      <c r="M31" s="1"/>
      <c r="N31" s="143" t="s">
        <v>121</v>
      </c>
      <c r="O31" s="134"/>
      <c r="P31" s="125" t="s">
        <v>176</v>
      </c>
      <c r="Q31" s="125" t="s">
        <v>166</v>
      </c>
      <c r="R31" s="125" t="s">
        <v>153</v>
      </c>
      <c r="S31" s="125" t="s">
        <v>140</v>
      </c>
      <c r="T31" s="144"/>
      <c r="U31" s="20"/>
    </row>
    <row r="32" spans="1:21" ht="15" customHeight="1" x14ac:dyDescent="0.2">
      <c r="B32" s="137">
        <v>1960</v>
      </c>
      <c r="C32" s="125"/>
      <c r="D32" s="138"/>
      <c r="E32" s="125"/>
      <c r="F32" s="125">
        <v>19</v>
      </c>
      <c r="G32" s="125"/>
      <c r="H32" s="139"/>
      <c r="I32" s="139"/>
      <c r="J32" s="139"/>
      <c r="K32" s="140"/>
      <c r="L32" s="1"/>
      <c r="M32" s="1"/>
      <c r="N32" s="143" t="s">
        <v>122</v>
      </c>
      <c r="O32" s="134"/>
      <c r="P32" s="125" t="s">
        <v>177</v>
      </c>
      <c r="Q32" s="125" t="s">
        <v>167</v>
      </c>
      <c r="R32" s="125" t="s">
        <v>154</v>
      </c>
      <c r="S32" s="125" t="s">
        <v>141</v>
      </c>
      <c r="T32" s="144"/>
      <c r="U32" s="20"/>
    </row>
    <row r="33" spans="2:21" ht="15" customHeight="1" x14ac:dyDescent="0.2">
      <c r="B33" s="137">
        <v>1961</v>
      </c>
      <c r="C33" s="125"/>
      <c r="D33" s="138"/>
      <c r="E33" s="125"/>
      <c r="F33" s="125">
        <v>20</v>
      </c>
      <c r="G33" s="125"/>
      <c r="H33" s="139"/>
      <c r="I33" s="139"/>
      <c r="J33" s="139"/>
      <c r="K33" s="140"/>
      <c r="L33" s="1"/>
      <c r="M33" s="1"/>
      <c r="N33" s="143" t="s">
        <v>124</v>
      </c>
      <c r="O33" s="134"/>
      <c r="P33" s="125" t="s">
        <v>178</v>
      </c>
      <c r="Q33" s="125" t="s">
        <v>168</v>
      </c>
      <c r="R33" s="125" t="s">
        <v>155</v>
      </c>
      <c r="S33" s="125" t="s">
        <v>142</v>
      </c>
      <c r="T33" s="144"/>
      <c r="U33" s="20"/>
    </row>
    <row r="34" spans="2:21" ht="15" customHeight="1" x14ac:dyDescent="0.2">
      <c r="B34" s="137">
        <v>1962</v>
      </c>
      <c r="C34" s="125"/>
      <c r="D34" s="138"/>
      <c r="E34" s="125"/>
      <c r="F34" s="125">
        <v>21</v>
      </c>
      <c r="G34" s="125"/>
      <c r="H34" s="139"/>
      <c r="I34" s="139"/>
      <c r="J34" s="139"/>
      <c r="K34" s="140"/>
      <c r="L34" s="1"/>
      <c r="M34" s="1"/>
      <c r="N34" s="143" t="s">
        <v>127</v>
      </c>
      <c r="O34" s="134"/>
      <c r="P34" s="125" t="s">
        <v>179</v>
      </c>
      <c r="Q34" s="125" t="s">
        <v>169</v>
      </c>
      <c r="R34" s="125" t="s">
        <v>156</v>
      </c>
      <c r="S34" s="125" t="s">
        <v>143</v>
      </c>
      <c r="T34" s="144"/>
      <c r="U34" s="20"/>
    </row>
    <row r="35" spans="2:21" ht="15" customHeight="1" x14ac:dyDescent="0.2">
      <c r="B35" s="137">
        <v>1963</v>
      </c>
      <c r="C35" s="125"/>
      <c r="D35" s="138"/>
      <c r="E35" s="125"/>
      <c r="F35" s="125">
        <v>22</v>
      </c>
      <c r="G35" s="125"/>
      <c r="H35" s="139"/>
      <c r="I35" s="139"/>
      <c r="J35" s="139"/>
      <c r="K35" s="140"/>
      <c r="L35" s="1"/>
      <c r="M35" s="1"/>
      <c r="N35" s="143" t="s">
        <v>128</v>
      </c>
      <c r="O35" s="134"/>
      <c r="P35" s="125" t="s">
        <v>180</v>
      </c>
      <c r="Q35" s="125" t="s">
        <v>170</v>
      </c>
      <c r="R35" s="125" t="s">
        <v>157</v>
      </c>
      <c r="S35" s="125" t="s">
        <v>144</v>
      </c>
      <c r="T35" s="144"/>
      <c r="U35" s="20"/>
    </row>
    <row r="36" spans="2:21" ht="15" customHeight="1" x14ac:dyDescent="0.2">
      <c r="B36" s="137">
        <v>1964</v>
      </c>
      <c r="C36" s="125"/>
      <c r="D36" s="138"/>
      <c r="E36" s="125"/>
      <c r="F36" s="125">
        <v>23</v>
      </c>
      <c r="G36" s="125"/>
      <c r="H36" s="139"/>
      <c r="I36" s="139"/>
      <c r="J36" s="139"/>
      <c r="K36" s="140"/>
      <c r="L36" s="1"/>
      <c r="M36" s="1"/>
      <c r="N36" s="143" t="s">
        <v>129</v>
      </c>
      <c r="O36" s="134"/>
      <c r="P36" s="125" t="s">
        <v>181</v>
      </c>
      <c r="Q36" s="125" t="s">
        <v>171</v>
      </c>
      <c r="R36" s="125" t="s">
        <v>158</v>
      </c>
      <c r="S36" s="125" t="s">
        <v>145</v>
      </c>
      <c r="T36" s="144"/>
      <c r="U36" s="20"/>
    </row>
    <row r="37" spans="2:21" ht="15" customHeight="1" x14ac:dyDescent="0.2">
      <c r="B37" s="137">
        <v>1965</v>
      </c>
      <c r="C37" s="125"/>
      <c r="D37" s="138"/>
      <c r="E37" s="125"/>
      <c r="F37" s="125">
        <v>24</v>
      </c>
      <c r="G37" s="125"/>
      <c r="H37" s="139"/>
      <c r="I37" s="139"/>
      <c r="J37" s="139"/>
      <c r="K37" s="140"/>
      <c r="L37" s="1"/>
      <c r="M37" s="1"/>
      <c r="N37" s="143" t="s">
        <v>131</v>
      </c>
      <c r="O37" s="134"/>
      <c r="P37" s="125" t="s">
        <v>182</v>
      </c>
      <c r="Q37" s="125" t="s">
        <v>172</v>
      </c>
      <c r="R37" s="125" t="s">
        <v>159</v>
      </c>
      <c r="S37" s="125" t="s">
        <v>146</v>
      </c>
      <c r="T37" s="144"/>
      <c r="U37" s="20"/>
    </row>
    <row r="38" spans="2:21" ht="15" customHeight="1" x14ac:dyDescent="0.2">
      <c r="B38" s="137">
        <v>1966</v>
      </c>
      <c r="C38" s="125" t="s">
        <v>23</v>
      </c>
      <c r="D38" s="138" t="s">
        <v>24</v>
      </c>
      <c r="E38" s="125"/>
      <c r="F38" s="125">
        <v>25</v>
      </c>
      <c r="G38" s="125">
        <v>22</v>
      </c>
      <c r="H38" s="141">
        <f>PRODUCT(34/22)</f>
        <v>1.5454545454545454</v>
      </c>
      <c r="I38" s="139"/>
      <c r="J38" s="139">
        <f>PRODUCT(24/22)</f>
        <v>1.0909090909090908</v>
      </c>
      <c r="K38" s="146">
        <f>PRODUCT(58/22)</f>
        <v>2.6363636363636362</v>
      </c>
      <c r="L38" s="1"/>
      <c r="M38" s="1"/>
      <c r="N38" s="143" t="s">
        <v>132</v>
      </c>
      <c r="O38" s="125"/>
      <c r="P38" s="125" t="s">
        <v>183</v>
      </c>
      <c r="Q38" s="125" t="s">
        <v>161</v>
      </c>
      <c r="R38" s="125" t="s">
        <v>160</v>
      </c>
      <c r="S38" s="125" t="s">
        <v>147</v>
      </c>
      <c r="T38" s="144"/>
      <c r="U38" s="20"/>
    </row>
    <row r="39" spans="2:21" ht="15" customHeight="1" x14ac:dyDescent="0.2">
      <c r="B39" s="137">
        <v>1967</v>
      </c>
      <c r="C39" s="125" t="s">
        <v>118</v>
      </c>
      <c r="D39" s="138" t="s">
        <v>24</v>
      </c>
      <c r="E39" s="125"/>
      <c r="F39" s="125">
        <v>26</v>
      </c>
      <c r="G39" s="125">
        <v>22</v>
      </c>
      <c r="H39" s="139">
        <f>PRODUCT(32/22)</f>
        <v>1.4545454545454546</v>
      </c>
      <c r="I39" s="139" t="e">
        <f t="shared" si="1"/>
        <v>#REF!</v>
      </c>
      <c r="J39" s="139">
        <f>PRODUCT(25/22)</f>
        <v>1.1363636363636365</v>
      </c>
      <c r="K39" s="140">
        <f>PRODUCT(57/22)</f>
        <v>2.5909090909090908</v>
      </c>
      <c r="L39" s="1"/>
      <c r="M39" s="1"/>
      <c r="N39" s="143" t="s">
        <v>133</v>
      </c>
      <c r="O39" s="125"/>
      <c r="P39" s="125" t="s">
        <v>160</v>
      </c>
      <c r="Q39" s="125" t="s">
        <v>126</v>
      </c>
      <c r="R39" s="125" t="s">
        <v>161</v>
      </c>
      <c r="S39" s="125" t="s">
        <v>148</v>
      </c>
      <c r="T39" s="144"/>
      <c r="U39" s="20"/>
    </row>
    <row r="40" spans="2:21" ht="15" customHeight="1" x14ac:dyDescent="0.2">
      <c r="B40" s="137">
        <v>1968</v>
      </c>
      <c r="C40" s="125" t="s">
        <v>25</v>
      </c>
      <c r="D40" s="138" t="s">
        <v>24</v>
      </c>
      <c r="E40" s="125"/>
      <c r="F40" s="125">
        <v>27</v>
      </c>
      <c r="G40" s="125">
        <v>22</v>
      </c>
      <c r="H40" s="139">
        <f>PRODUCT(25/22)</f>
        <v>1.1363636363636365</v>
      </c>
      <c r="I40" s="139" t="e">
        <f t="shared" si="1"/>
        <v>#REF!</v>
      </c>
      <c r="J40" s="141">
        <f>PRODUCT(26/22)</f>
        <v>1.1818181818181819</v>
      </c>
      <c r="K40" s="140">
        <f>PRODUCT(51/22)</f>
        <v>2.3181818181818183</v>
      </c>
      <c r="L40" s="1"/>
      <c r="M40" s="1"/>
      <c r="N40" s="143" t="s">
        <v>134</v>
      </c>
      <c r="O40" s="125"/>
      <c r="P40" s="125" t="s">
        <v>184</v>
      </c>
      <c r="Q40" s="125" t="s">
        <v>125</v>
      </c>
      <c r="R40" s="125" t="s">
        <v>162</v>
      </c>
      <c r="S40" s="125" t="s">
        <v>149</v>
      </c>
      <c r="T40" s="144"/>
      <c r="U40" s="150"/>
    </row>
    <row r="41" spans="2:21" ht="15" customHeight="1" x14ac:dyDescent="0.2">
      <c r="B41" s="137">
        <v>1969</v>
      </c>
      <c r="C41" s="125" t="s">
        <v>45</v>
      </c>
      <c r="D41" s="138" t="s">
        <v>24</v>
      </c>
      <c r="E41" s="125"/>
      <c r="F41" s="125">
        <v>28</v>
      </c>
      <c r="G41" s="125">
        <v>21</v>
      </c>
      <c r="H41" s="139">
        <f>PRODUCT(13/21)</f>
        <v>0.61904761904761907</v>
      </c>
      <c r="I41" s="139" t="e">
        <f t="shared" si="1"/>
        <v>#REF!</v>
      </c>
      <c r="J41" s="139">
        <f>PRODUCT(22/21)</f>
        <v>1.0476190476190477</v>
      </c>
      <c r="K41" s="140">
        <f>PRODUCT(35/21)</f>
        <v>1.6666666666666667</v>
      </c>
      <c r="L41" s="1"/>
      <c r="M41" s="1"/>
      <c r="N41" s="143" t="s">
        <v>135</v>
      </c>
      <c r="O41" s="125"/>
      <c r="P41" s="125" t="s">
        <v>185</v>
      </c>
      <c r="Q41" s="125" t="s">
        <v>130</v>
      </c>
      <c r="R41" s="125" t="s">
        <v>163</v>
      </c>
      <c r="S41" s="125" t="s">
        <v>123</v>
      </c>
      <c r="T41" s="144"/>
      <c r="U41" s="20"/>
    </row>
    <row r="42" spans="2:21" ht="15" customHeight="1" x14ac:dyDescent="0.2">
      <c r="B42" s="137">
        <v>1970</v>
      </c>
      <c r="C42" s="125" t="s">
        <v>34</v>
      </c>
      <c r="D42" s="138" t="s">
        <v>24</v>
      </c>
      <c r="E42" s="125"/>
      <c r="F42" s="125">
        <v>29</v>
      </c>
      <c r="G42" s="125">
        <v>22</v>
      </c>
      <c r="H42" s="139">
        <f>PRODUCT(32/22)</f>
        <v>1.4545454545454546</v>
      </c>
      <c r="I42" s="139" t="e">
        <f t="shared" si="1"/>
        <v>#REF!</v>
      </c>
      <c r="J42" s="139">
        <f>PRODUCT(23/22)</f>
        <v>1.0454545454545454</v>
      </c>
      <c r="K42" s="140">
        <f>PRODUCT(55/22)</f>
        <v>2.5</v>
      </c>
      <c r="L42" s="1"/>
      <c r="M42" s="1"/>
      <c r="N42" s="143" t="s">
        <v>136</v>
      </c>
      <c r="O42" s="125"/>
      <c r="P42" s="125" t="s">
        <v>186</v>
      </c>
      <c r="Q42" s="125" t="s">
        <v>173</v>
      </c>
      <c r="R42" s="125" t="s">
        <v>164</v>
      </c>
      <c r="S42" s="125" t="s">
        <v>150</v>
      </c>
      <c r="T42" s="144"/>
      <c r="U42" s="20"/>
    </row>
    <row r="43" spans="2:21" ht="15" customHeight="1" x14ac:dyDescent="0.2">
      <c r="B43" s="137">
        <v>1971</v>
      </c>
      <c r="C43" s="125" t="s">
        <v>34</v>
      </c>
      <c r="D43" s="138" t="s">
        <v>24</v>
      </c>
      <c r="E43" s="125"/>
      <c r="F43" s="125">
        <v>30</v>
      </c>
      <c r="G43" s="125">
        <v>21</v>
      </c>
      <c r="H43" s="139">
        <f>PRODUCT(23/21)</f>
        <v>1.0952380952380953</v>
      </c>
      <c r="I43" s="139" t="e">
        <f t="shared" si="1"/>
        <v>#REF!</v>
      </c>
      <c r="J43" s="139">
        <f>PRODUCT(16/21)</f>
        <v>0.76190476190476186</v>
      </c>
      <c r="K43" s="140">
        <f>PRODUCT(39/21)</f>
        <v>1.8571428571428572</v>
      </c>
      <c r="L43" s="1"/>
      <c r="M43" s="1"/>
      <c r="N43" s="143" t="s">
        <v>137</v>
      </c>
      <c r="O43" s="125"/>
      <c r="P43" s="145" t="s">
        <v>163</v>
      </c>
      <c r="Q43" s="145" t="s">
        <v>174</v>
      </c>
      <c r="R43" s="145" t="s">
        <v>138</v>
      </c>
      <c r="S43" s="151" t="s">
        <v>151</v>
      </c>
      <c r="T43" s="144"/>
      <c r="U43" s="20"/>
    </row>
    <row r="44" spans="2:21" ht="15" customHeight="1" x14ac:dyDescent="0.2">
      <c r="B44" s="33"/>
      <c r="C44" s="147"/>
      <c r="D44" s="147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148"/>
      <c r="S44" s="33"/>
      <c r="T44" s="148"/>
      <c r="U44" s="20"/>
    </row>
    <row r="45" spans="2:21" ht="15" customHeight="1" x14ac:dyDescent="0.2">
      <c r="B45" s="45"/>
      <c r="C45" s="149"/>
      <c r="D45" s="149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38"/>
      <c r="S45" s="45"/>
      <c r="T45" s="38"/>
      <c r="U45" s="20"/>
    </row>
    <row r="46" spans="2:21" ht="15" customHeight="1" x14ac:dyDescent="0.2">
      <c r="B46" s="45"/>
      <c r="C46" s="149"/>
      <c r="D46" s="149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38"/>
      <c r="S46" s="45"/>
      <c r="T46" s="38"/>
      <c r="U46" s="20"/>
    </row>
    <row r="47" spans="2:21" ht="15" customHeight="1" x14ac:dyDescent="0.2">
      <c r="B47" s="45"/>
      <c r="C47" s="149"/>
      <c r="D47" s="149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38"/>
      <c r="S47" s="45"/>
      <c r="T47" s="38"/>
      <c r="U47" s="20"/>
    </row>
    <row r="48" spans="2:21" ht="15" customHeight="1" x14ac:dyDescent="0.2">
      <c r="B48" s="45"/>
      <c r="C48" s="149"/>
      <c r="D48" s="149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38"/>
      <c r="S48" s="45"/>
      <c r="T48" s="38"/>
      <c r="U48" s="20"/>
    </row>
    <row r="49" spans="2:21" ht="15" customHeight="1" x14ac:dyDescent="0.2">
      <c r="B49" s="45"/>
      <c r="C49" s="149"/>
      <c r="D49" s="149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38"/>
      <c r="S49" s="45"/>
      <c r="T49" s="38"/>
      <c r="U49" s="20"/>
    </row>
    <row r="50" spans="2:21" ht="15" customHeight="1" x14ac:dyDescent="0.2">
      <c r="B50" s="45"/>
      <c r="C50" s="149"/>
      <c r="D50" s="149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38"/>
      <c r="S50" s="45"/>
      <c r="T50" s="38"/>
      <c r="U50" s="20"/>
    </row>
    <row r="51" spans="2:21" ht="15" customHeight="1" x14ac:dyDescent="0.2">
      <c r="B51" s="45"/>
      <c r="C51" s="149"/>
      <c r="D51" s="149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38"/>
      <c r="S51" s="45"/>
      <c r="T51" s="3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3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4"/>
      <c r="S53" s="1"/>
      <c r="T53" s="3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4"/>
      <c r="S54" s="1"/>
      <c r="T54" s="3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4"/>
      <c r="S55" s="1"/>
      <c r="T55" s="38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4"/>
      <c r="S56" s="1"/>
      <c r="T56" s="38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4"/>
      <c r="S57" s="1"/>
      <c r="T57" s="38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4"/>
      <c r="S58" s="1"/>
      <c r="T58" s="38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34"/>
      <c r="S59" s="1"/>
      <c r="T59" s="38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34"/>
      <c r="S60" s="1"/>
      <c r="T60" s="38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34"/>
      <c r="S61" s="1"/>
      <c r="T61" s="38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34"/>
      <c r="S62" s="1"/>
      <c r="T62" s="38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34"/>
      <c r="S63" s="1"/>
      <c r="T63" s="38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34"/>
      <c r="S64" s="1"/>
      <c r="T64" s="38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34"/>
      <c r="S65" s="1"/>
      <c r="T65" s="38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4"/>
      <c r="S66" s="1"/>
      <c r="T66" s="38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34"/>
      <c r="S67" s="1"/>
      <c r="T67" s="38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34"/>
      <c r="S68" s="1"/>
      <c r="T68" s="38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4"/>
      <c r="S69" s="1"/>
      <c r="T69" s="38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4"/>
      <c r="S70" s="1"/>
      <c r="T70" s="38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4"/>
      <c r="S71" s="1"/>
      <c r="T71" s="38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34"/>
      <c r="S72" s="1"/>
      <c r="T72" s="38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34"/>
      <c r="S73" s="1"/>
      <c r="T73" s="38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4"/>
      <c r="S74" s="1"/>
      <c r="T74" s="38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34"/>
      <c r="S75" s="1"/>
      <c r="T75" s="38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34"/>
      <c r="S76" s="1"/>
      <c r="T76" s="38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34"/>
      <c r="S77" s="1"/>
      <c r="T77" s="38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34"/>
      <c r="S78" s="1"/>
      <c r="T78" s="38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34"/>
      <c r="S79" s="1"/>
      <c r="T79" s="38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34"/>
      <c r="S80" s="1"/>
      <c r="T80" s="38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34"/>
      <c r="S81" s="1"/>
      <c r="T81" s="38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34"/>
      <c r="S82" s="1"/>
      <c r="T82" s="38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34"/>
      <c r="S83" s="1"/>
      <c r="T83" s="38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34"/>
      <c r="S84" s="1"/>
      <c r="T84" s="38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34"/>
      <c r="S85" s="1"/>
      <c r="T85" s="38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34"/>
      <c r="S86" s="1"/>
      <c r="T86" s="38"/>
      <c r="U86" s="20"/>
    </row>
    <row r="87" spans="2:21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34"/>
      <c r="S87" s="1"/>
      <c r="T87" s="38"/>
      <c r="U87" s="20"/>
    </row>
    <row r="88" spans="2:21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34"/>
      <c r="S88" s="1"/>
      <c r="T88" s="38"/>
      <c r="U88" s="20"/>
    </row>
    <row r="89" spans="2:21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34"/>
      <c r="S89" s="1"/>
      <c r="T89" s="38"/>
      <c r="U89" s="20"/>
    </row>
    <row r="90" spans="2:21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34"/>
      <c r="S90" s="1"/>
      <c r="T90" s="38"/>
      <c r="U90" s="20"/>
    </row>
    <row r="91" spans="2:21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34"/>
      <c r="S91" s="1"/>
      <c r="T91" s="38"/>
      <c r="U91" s="20"/>
    </row>
    <row r="92" spans="2:21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34"/>
      <c r="S92" s="1"/>
      <c r="T92" s="38"/>
      <c r="U92" s="20"/>
    </row>
    <row r="93" spans="2:21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34"/>
      <c r="S93" s="1"/>
      <c r="T93" s="38"/>
      <c r="U93" s="20"/>
    </row>
    <row r="94" spans="2:21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34"/>
      <c r="S94" s="1"/>
      <c r="T94" s="38"/>
      <c r="U94" s="20"/>
    </row>
    <row r="95" spans="2:21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34"/>
      <c r="S95" s="1"/>
      <c r="T95" s="38"/>
      <c r="U95" s="20"/>
    </row>
    <row r="96" spans="2:21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34"/>
      <c r="S96" s="1"/>
      <c r="T96" s="38"/>
      <c r="U96" s="20"/>
    </row>
    <row r="97" spans="2:21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34"/>
      <c r="S97" s="1"/>
      <c r="T97" s="38"/>
      <c r="U97" s="20"/>
    </row>
    <row r="98" spans="2:21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34"/>
      <c r="S98" s="1"/>
      <c r="T98" s="38"/>
      <c r="U98" s="20"/>
    </row>
    <row r="99" spans="2:21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34"/>
      <c r="S99" s="1"/>
      <c r="T99" s="38"/>
      <c r="U99" s="20"/>
    </row>
    <row r="100" spans="2:21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34"/>
      <c r="S100" s="1"/>
      <c r="T100" s="38"/>
      <c r="U100" s="20"/>
    </row>
    <row r="101" spans="2:21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34"/>
      <c r="S101" s="1"/>
      <c r="T101" s="38"/>
      <c r="U101" s="20"/>
    </row>
    <row r="102" spans="2:21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34"/>
      <c r="S102" s="1"/>
      <c r="T102" s="38"/>
      <c r="U102" s="20"/>
    </row>
    <row r="103" spans="2:21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34"/>
      <c r="S103" s="1"/>
      <c r="T103" s="38"/>
      <c r="U103" s="20"/>
    </row>
    <row r="104" spans="2:21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34"/>
      <c r="S104" s="1"/>
      <c r="T104" s="38"/>
      <c r="U104" s="20"/>
    </row>
    <row r="105" spans="2:21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34"/>
      <c r="S105" s="1"/>
      <c r="T105" s="38"/>
      <c r="U105" s="20"/>
    </row>
    <row r="106" spans="2:21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34"/>
      <c r="S106" s="1"/>
      <c r="T106" s="38"/>
      <c r="U106" s="20"/>
    </row>
    <row r="107" spans="2:21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34"/>
      <c r="S107" s="1"/>
      <c r="T107" s="38"/>
      <c r="U107" s="20"/>
    </row>
    <row r="108" spans="2:21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34"/>
      <c r="S108" s="1"/>
      <c r="T108" s="38"/>
      <c r="U108" s="20"/>
    </row>
    <row r="109" spans="2:21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34"/>
      <c r="S109" s="1"/>
      <c r="T109" s="38"/>
      <c r="U109" s="20"/>
    </row>
    <row r="110" spans="2:21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34"/>
      <c r="S110" s="1"/>
      <c r="T110" s="38"/>
      <c r="U110" s="20"/>
    </row>
    <row r="111" spans="2:21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34"/>
      <c r="S111" s="1"/>
      <c r="T111" s="38"/>
      <c r="U111" s="20"/>
    </row>
    <row r="112" spans="2:21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34"/>
      <c r="S112" s="1"/>
      <c r="T112" s="38"/>
      <c r="U112" s="20"/>
    </row>
    <row r="113" spans="2:21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34"/>
      <c r="S113" s="1"/>
      <c r="T113" s="38"/>
      <c r="U113" s="20"/>
    </row>
    <row r="114" spans="2:21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34"/>
      <c r="S114" s="1"/>
      <c r="T114" s="38"/>
      <c r="U114" s="20"/>
    </row>
    <row r="115" spans="2:21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34"/>
      <c r="S115" s="1"/>
      <c r="T115" s="38"/>
      <c r="U115" s="20"/>
    </row>
    <row r="116" spans="2:21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34"/>
      <c r="S116" s="1"/>
      <c r="T116" s="38"/>
      <c r="U116" s="20"/>
    </row>
    <row r="117" spans="2:21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34"/>
      <c r="S117" s="1"/>
      <c r="T117" s="38"/>
      <c r="U117" s="20"/>
    </row>
    <row r="118" spans="2:21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34"/>
      <c r="S118" s="1"/>
      <c r="T118" s="38"/>
      <c r="U118" s="20"/>
    </row>
    <row r="119" spans="2:21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34"/>
      <c r="S119" s="1"/>
      <c r="T119" s="38"/>
      <c r="U119" s="20"/>
    </row>
    <row r="120" spans="2:21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34"/>
      <c r="S120" s="1"/>
      <c r="T120" s="38"/>
      <c r="U120" s="20"/>
    </row>
    <row r="121" spans="2:21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34"/>
      <c r="S121" s="1"/>
      <c r="T121" s="38"/>
      <c r="U121" s="20"/>
    </row>
    <row r="122" spans="2:21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34"/>
      <c r="S122" s="1"/>
      <c r="T122" s="38"/>
      <c r="U122" s="20"/>
    </row>
    <row r="123" spans="2:21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34"/>
      <c r="S123" s="1"/>
      <c r="T123" s="38"/>
      <c r="U123" s="20"/>
    </row>
    <row r="124" spans="2:21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34"/>
      <c r="S124" s="1"/>
      <c r="T124" s="38"/>
      <c r="U124" s="20"/>
    </row>
    <row r="125" spans="2:21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34"/>
      <c r="S125" s="1"/>
      <c r="T125" s="38"/>
      <c r="U125" s="20"/>
    </row>
    <row r="126" spans="2:21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34"/>
      <c r="S126" s="1"/>
      <c r="T126" s="38"/>
      <c r="U126" s="20"/>
    </row>
    <row r="127" spans="2:21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34"/>
      <c r="S127" s="1"/>
      <c r="T127" s="38"/>
      <c r="U127" s="20"/>
    </row>
    <row r="128" spans="2:21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34"/>
      <c r="S128" s="1"/>
      <c r="T128" s="38"/>
      <c r="U128" s="20"/>
    </row>
    <row r="129" spans="2:21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34"/>
      <c r="S129" s="1"/>
      <c r="T129" s="38"/>
      <c r="U129" s="20"/>
    </row>
    <row r="130" spans="2:21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34"/>
      <c r="S130" s="1"/>
      <c r="T130" s="38"/>
      <c r="U130" s="20"/>
    </row>
    <row r="131" spans="2:21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34"/>
      <c r="S131" s="1"/>
      <c r="T131" s="38"/>
      <c r="U131" s="20"/>
    </row>
    <row r="132" spans="2:21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34"/>
      <c r="S132" s="1"/>
      <c r="T132" s="38"/>
      <c r="U13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0" customWidth="1"/>
    <col min="3" max="3" width="21.5703125" style="41" customWidth="1"/>
    <col min="4" max="4" width="10.5703125" style="91" customWidth="1"/>
    <col min="5" max="5" width="8" style="91" customWidth="1"/>
    <col min="6" max="6" width="0.7109375" style="35" customWidth="1"/>
    <col min="7" max="11" width="5.28515625" style="41" customWidth="1"/>
    <col min="12" max="12" width="7.42578125" style="41" customWidth="1"/>
    <col min="13" max="21" width="5.28515625" style="41" customWidth="1"/>
    <col min="22" max="22" width="9" style="41" customWidth="1"/>
    <col min="23" max="23" width="21.42578125" style="91" customWidth="1"/>
    <col min="24" max="24" width="9.7109375" style="41" customWidth="1"/>
    <col min="25" max="30" width="9.140625" style="9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425781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425781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425781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425781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425781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425781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425781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425781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425781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425781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425781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425781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425781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425781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425781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425781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425781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425781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425781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425781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425781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425781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425781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425781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425781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425781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425781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425781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425781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425781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425781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425781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425781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425781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425781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425781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425781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425781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425781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425781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425781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425781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425781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425781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425781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425781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425781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425781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425781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425781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425781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425781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425781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425781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425781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425781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425781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425781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425781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425781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425781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425781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425781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7" t="s">
        <v>98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2" x14ac:dyDescent="0.25">
      <c r="A2" s="8"/>
      <c r="B2" s="116" t="s">
        <v>20</v>
      </c>
      <c r="C2" s="5" t="s">
        <v>42</v>
      </c>
      <c r="D2" s="50"/>
      <c r="E2" s="11"/>
      <c r="F2" s="51"/>
      <c r="G2" s="5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4"/>
      <c r="Y2" s="49"/>
      <c r="Z2" s="49"/>
      <c r="AA2" s="49"/>
      <c r="AB2" s="49"/>
      <c r="AC2" s="49"/>
      <c r="AD2" s="49"/>
    </row>
    <row r="3" spans="1:32" x14ac:dyDescent="0.25">
      <c r="A3" s="8"/>
      <c r="B3" s="52" t="s">
        <v>49</v>
      </c>
      <c r="C3" s="19" t="s">
        <v>50</v>
      </c>
      <c r="D3" s="53" t="s">
        <v>51</v>
      </c>
      <c r="E3" s="54" t="s">
        <v>1</v>
      </c>
      <c r="F3" s="34"/>
      <c r="G3" s="55" t="s">
        <v>52</v>
      </c>
      <c r="H3" s="56" t="s">
        <v>53</v>
      </c>
      <c r="I3" s="56" t="s">
        <v>54</v>
      </c>
      <c r="J3" s="18" t="s">
        <v>55</v>
      </c>
      <c r="K3" s="57" t="s">
        <v>56</v>
      </c>
      <c r="L3" s="57" t="s">
        <v>57</v>
      </c>
      <c r="M3" s="55" t="s">
        <v>58</v>
      </c>
      <c r="N3" s="55" t="s">
        <v>59</v>
      </c>
      <c r="O3" s="56" t="s">
        <v>60</v>
      </c>
      <c r="P3" s="55" t="s">
        <v>53</v>
      </c>
      <c r="Q3" s="55" t="s">
        <v>61</v>
      </c>
      <c r="R3" s="55">
        <v>1</v>
      </c>
      <c r="S3" s="55">
        <v>2</v>
      </c>
      <c r="T3" s="55">
        <v>3</v>
      </c>
      <c r="U3" s="55" t="s">
        <v>62</v>
      </c>
      <c r="V3" s="18" t="s">
        <v>63</v>
      </c>
      <c r="W3" s="16" t="s">
        <v>64</v>
      </c>
      <c r="X3" s="16" t="s">
        <v>65</v>
      </c>
      <c r="Y3" s="49"/>
      <c r="Z3" s="49"/>
      <c r="AA3" s="49"/>
      <c r="AB3" s="49"/>
      <c r="AC3" s="49"/>
      <c r="AD3" s="49"/>
    </row>
    <row r="4" spans="1:32" x14ac:dyDescent="0.25">
      <c r="A4" s="20"/>
      <c r="B4" s="58" t="s">
        <v>66</v>
      </c>
      <c r="C4" s="59" t="s">
        <v>67</v>
      </c>
      <c r="D4" s="60" t="s">
        <v>68</v>
      </c>
      <c r="E4" s="61" t="s">
        <v>24</v>
      </c>
      <c r="F4" s="34"/>
      <c r="G4" s="62"/>
      <c r="H4" s="62"/>
      <c r="I4" s="63">
        <v>1</v>
      </c>
      <c r="J4" s="64" t="s">
        <v>69</v>
      </c>
      <c r="K4" s="64">
        <v>7</v>
      </c>
      <c r="L4" s="64" t="s">
        <v>70</v>
      </c>
      <c r="M4" s="64">
        <v>1</v>
      </c>
      <c r="N4" s="62"/>
      <c r="O4" s="65">
        <v>3</v>
      </c>
      <c r="P4" s="62"/>
      <c r="Q4" s="65"/>
      <c r="R4" s="65"/>
      <c r="S4" s="65"/>
      <c r="T4" s="65"/>
      <c r="U4" s="65"/>
      <c r="V4" s="66"/>
      <c r="W4" s="59" t="s">
        <v>71</v>
      </c>
      <c r="X4" s="67" t="s">
        <v>72</v>
      </c>
      <c r="Y4" s="49"/>
      <c r="Z4" s="49"/>
      <c r="AA4" s="49"/>
      <c r="AB4" s="49"/>
      <c r="AC4" s="49"/>
      <c r="AD4" s="49"/>
    </row>
    <row r="5" spans="1:32" x14ac:dyDescent="0.25">
      <c r="A5" s="20"/>
      <c r="B5" s="58" t="s">
        <v>73</v>
      </c>
      <c r="C5" s="59" t="s">
        <v>74</v>
      </c>
      <c r="D5" s="60" t="s">
        <v>68</v>
      </c>
      <c r="E5" s="61" t="s">
        <v>24</v>
      </c>
      <c r="F5" s="34"/>
      <c r="G5" s="62"/>
      <c r="H5" s="62">
        <v>1</v>
      </c>
      <c r="I5" s="63"/>
      <c r="J5" s="64" t="s">
        <v>75</v>
      </c>
      <c r="K5" s="64">
        <v>4</v>
      </c>
      <c r="L5" s="64"/>
      <c r="M5" s="64">
        <v>1</v>
      </c>
      <c r="N5" s="62"/>
      <c r="O5" s="65">
        <v>1</v>
      </c>
      <c r="P5" s="62"/>
      <c r="Q5" s="65"/>
      <c r="R5" s="65"/>
      <c r="S5" s="65"/>
      <c r="T5" s="65"/>
      <c r="U5" s="65"/>
      <c r="V5" s="66"/>
      <c r="W5" s="59" t="s">
        <v>76</v>
      </c>
      <c r="X5" s="67" t="s">
        <v>77</v>
      </c>
      <c r="Y5" s="49"/>
      <c r="Z5" s="49"/>
      <c r="AA5" s="49"/>
      <c r="AB5" s="49"/>
      <c r="AC5" s="49"/>
      <c r="AD5" s="49"/>
    </row>
    <row r="6" spans="1:32" x14ac:dyDescent="0.25">
      <c r="A6" s="20"/>
      <c r="B6" s="58" t="s">
        <v>78</v>
      </c>
      <c r="C6" s="59" t="s">
        <v>79</v>
      </c>
      <c r="D6" s="60" t="s">
        <v>68</v>
      </c>
      <c r="E6" s="61" t="s">
        <v>24</v>
      </c>
      <c r="F6" s="34"/>
      <c r="G6" s="62"/>
      <c r="H6" s="62"/>
      <c r="I6" s="63"/>
      <c r="J6" s="64" t="s">
        <v>69</v>
      </c>
      <c r="K6" s="64">
        <v>7</v>
      </c>
      <c r="L6" s="64"/>
      <c r="M6" s="64"/>
      <c r="N6" s="62"/>
      <c r="O6" s="65"/>
      <c r="P6" s="62"/>
      <c r="Q6" s="65"/>
      <c r="R6" s="65"/>
      <c r="S6" s="65"/>
      <c r="T6" s="65"/>
      <c r="U6" s="65"/>
      <c r="V6" s="66"/>
      <c r="W6" s="59" t="s">
        <v>71</v>
      </c>
      <c r="X6" s="67" t="s">
        <v>80</v>
      </c>
      <c r="Y6" s="49"/>
      <c r="Z6" s="49"/>
      <c r="AA6" s="49"/>
      <c r="AB6" s="49"/>
      <c r="AC6" s="49"/>
      <c r="AD6" s="49"/>
    </row>
    <row r="7" spans="1:32" x14ac:dyDescent="0.25">
      <c r="A7" s="20"/>
      <c r="B7" s="58" t="s">
        <v>81</v>
      </c>
      <c r="C7" s="59" t="s">
        <v>82</v>
      </c>
      <c r="D7" s="60" t="s">
        <v>68</v>
      </c>
      <c r="E7" s="61" t="s">
        <v>24</v>
      </c>
      <c r="F7" s="34"/>
      <c r="G7" s="62"/>
      <c r="H7" s="62"/>
      <c r="I7" s="65">
        <v>1</v>
      </c>
      <c r="J7" s="64" t="s">
        <v>75</v>
      </c>
      <c r="K7" s="64">
        <v>9</v>
      </c>
      <c r="L7" s="64"/>
      <c r="M7" s="64">
        <v>1</v>
      </c>
      <c r="N7" s="62"/>
      <c r="O7" s="65">
        <v>1</v>
      </c>
      <c r="P7" s="62"/>
      <c r="Q7" s="65"/>
      <c r="R7" s="65"/>
      <c r="S7" s="65"/>
      <c r="T7" s="65"/>
      <c r="U7" s="65"/>
      <c r="V7" s="66"/>
      <c r="W7" s="59" t="s">
        <v>71</v>
      </c>
      <c r="X7" s="67" t="s">
        <v>83</v>
      </c>
      <c r="Y7" s="49"/>
      <c r="Z7" s="49"/>
      <c r="AA7" s="49"/>
      <c r="AB7" s="49"/>
      <c r="AC7" s="49"/>
      <c r="AD7" s="49"/>
    </row>
    <row r="8" spans="1:32" x14ac:dyDescent="0.25">
      <c r="A8" s="20"/>
      <c r="B8" s="19" t="s">
        <v>7</v>
      </c>
      <c r="C8" s="18"/>
      <c r="D8" s="16"/>
      <c r="E8" s="68"/>
      <c r="F8" s="69"/>
      <c r="G8" s="17"/>
      <c r="H8" s="17">
        <v>1</v>
      </c>
      <c r="I8" s="17">
        <v>2</v>
      </c>
      <c r="J8" s="18"/>
      <c r="K8" s="18"/>
      <c r="L8" s="18"/>
      <c r="M8" s="17">
        <v>3</v>
      </c>
      <c r="N8" s="17"/>
      <c r="O8" s="17">
        <v>5</v>
      </c>
      <c r="P8" s="17"/>
      <c r="Q8" s="17"/>
      <c r="R8" s="17"/>
      <c r="S8" s="17"/>
      <c r="T8" s="17"/>
      <c r="U8" s="17"/>
      <c r="V8" s="70"/>
      <c r="W8" s="71"/>
      <c r="X8" s="72"/>
      <c r="Y8" s="49"/>
      <c r="Z8" s="49"/>
      <c r="AA8" s="49"/>
      <c r="AB8" s="49"/>
      <c r="AC8" s="49"/>
      <c r="AD8" s="49"/>
    </row>
    <row r="9" spans="1:32" x14ac:dyDescent="0.25">
      <c r="A9" s="73"/>
      <c r="B9" s="74" t="s">
        <v>84</v>
      </c>
      <c r="C9" s="75" t="s">
        <v>85</v>
      </c>
      <c r="D9" s="43"/>
      <c r="E9" s="76"/>
      <c r="F9" s="77"/>
      <c r="G9" s="78"/>
      <c r="H9" s="43"/>
      <c r="I9" s="43"/>
      <c r="J9" s="43"/>
      <c r="K9" s="75"/>
      <c r="L9" s="43"/>
      <c r="M9" s="75"/>
      <c r="N9" s="75"/>
      <c r="O9" s="75"/>
      <c r="P9" s="75"/>
      <c r="Q9" s="75"/>
      <c r="R9" s="75"/>
      <c r="S9" s="75"/>
      <c r="T9" s="75"/>
      <c r="U9" s="75"/>
      <c r="V9" s="79"/>
      <c r="W9" s="75"/>
      <c r="X9" s="80"/>
      <c r="Y9" s="49"/>
      <c r="Z9" s="81"/>
      <c r="AA9" s="81"/>
      <c r="AB9" s="81"/>
      <c r="AC9" s="49"/>
      <c r="AD9" s="49"/>
    </row>
    <row r="10" spans="1:32" x14ac:dyDescent="0.25">
      <c r="A10" s="73"/>
      <c r="B10" s="82"/>
      <c r="C10" s="83"/>
      <c r="D10" s="84"/>
      <c r="E10" s="85"/>
      <c r="F10" s="85"/>
      <c r="G10" s="86"/>
      <c r="H10" s="87"/>
      <c r="I10" s="83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8"/>
      <c r="Y10" s="45"/>
      <c r="Z10" s="1"/>
      <c r="AA10" s="34"/>
      <c r="AB10" s="34"/>
      <c r="AC10" s="49"/>
      <c r="AD10" s="49"/>
    </row>
    <row r="11" spans="1:32" s="9" customFormat="1" ht="18.75" customHeight="1" x14ac:dyDescent="0.2">
      <c r="A11" s="8"/>
      <c r="B11" s="118" t="s">
        <v>86</v>
      </c>
      <c r="C11" s="46"/>
      <c r="D11" s="47"/>
      <c r="E11" s="4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48"/>
      <c r="Y11" s="34"/>
      <c r="Z11" s="34"/>
      <c r="AA11" s="34"/>
      <c r="AB11" s="34"/>
      <c r="AC11" s="34"/>
      <c r="AD11" s="34"/>
      <c r="AE11" s="34"/>
      <c r="AF11" s="34"/>
    </row>
    <row r="12" spans="1:32" s="21" customFormat="1" ht="15" customHeight="1" x14ac:dyDescent="0.2">
      <c r="A12" s="20"/>
      <c r="B12" s="52" t="s">
        <v>49</v>
      </c>
      <c r="C12" s="19" t="s">
        <v>87</v>
      </c>
      <c r="D12" s="53" t="s">
        <v>51</v>
      </c>
      <c r="E12" s="54" t="s">
        <v>1</v>
      </c>
      <c r="F12" s="45"/>
      <c r="G12" s="55" t="s">
        <v>52</v>
      </c>
      <c r="H12" s="56" t="s">
        <v>53</v>
      </c>
      <c r="I12" s="56" t="s">
        <v>54</v>
      </c>
      <c r="J12" s="18" t="s">
        <v>55</v>
      </c>
      <c r="K12" s="57" t="s">
        <v>56</v>
      </c>
      <c r="L12" s="57" t="s">
        <v>57</v>
      </c>
      <c r="M12" s="55" t="s">
        <v>58</v>
      </c>
      <c r="N12" s="55" t="s">
        <v>59</v>
      </c>
      <c r="O12" s="56" t="s">
        <v>60</v>
      </c>
      <c r="P12" s="55" t="s">
        <v>53</v>
      </c>
      <c r="Q12" s="55" t="s">
        <v>61</v>
      </c>
      <c r="R12" s="55">
        <v>1</v>
      </c>
      <c r="S12" s="55">
        <v>2</v>
      </c>
      <c r="T12" s="55">
        <v>3</v>
      </c>
      <c r="U12" s="55" t="s">
        <v>62</v>
      </c>
      <c r="V12" s="18" t="s">
        <v>88</v>
      </c>
      <c r="W12" s="16" t="s">
        <v>64</v>
      </c>
      <c r="X12" s="16" t="s">
        <v>65</v>
      </c>
      <c r="Y12" s="34"/>
      <c r="Z12" s="34"/>
      <c r="AA12" s="34"/>
      <c r="AB12" s="34"/>
      <c r="AC12" s="34"/>
      <c r="AD12" s="34"/>
      <c r="AE12" s="34"/>
      <c r="AF12" s="34"/>
    </row>
    <row r="13" spans="1:32" s="21" customFormat="1" ht="15" customHeight="1" x14ac:dyDescent="0.2">
      <c r="A13" s="20"/>
      <c r="B13" s="60" t="s">
        <v>91</v>
      </c>
      <c r="C13" s="98" t="s">
        <v>92</v>
      </c>
      <c r="D13" s="60" t="s">
        <v>89</v>
      </c>
      <c r="E13" s="99" t="s">
        <v>24</v>
      </c>
      <c r="F13" s="45"/>
      <c r="G13" s="100">
        <v>1</v>
      </c>
      <c r="H13" s="101"/>
      <c r="I13" s="100"/>
      <c r="J13" s="102" t="s">
        <v>75</v>
      </c>
      <c r="K13" s="102"/>
      <c r="L13" s="101"/>
      <c r="M13" s="103">
        <v>1</v>
      </c>
      <c r="N13" s="104"/>
      <c r="O13" s="104">
        <v>1</v>
      </c>
      <c r="P13" s="104"/>
      <c r="Q13" s="103"/>
      <c r="R13" s="103"/>
      <c r="S13" s="103"/>
      <c r="T13" s="103"/>
      <c r="U13" s="103"/>
      <c r="V13" s="105"/>
      <c r="W13" s="99" t="s">
        <v>71</v>
      </c>
      <c r="X13" s="62">
        <v>1242</v>
      </c>
      <c r="Y13" s="34"/>
      <c r="Z13" s="34"/>
      <c r="AA13" s="34"/>
      <c r="AB13" s="34"/>
      <c r="AC13" s="34"/>
      <c r="AD13" s="34"/>
      <c r="AE13" s="34"/>
      <c r="AF13" s="34"/>
    </row>
    <row r="14" spans="1:32" s="21" customFormat="1" ht="15" customHeight="1" x14ac:dyDescent="0.2">
      <c r="A14" s="20"/>
      <c r="B14" s="60" t="s">
        <v>93</v>
      </c>
      <c r="C14" s="98" t="s">
        <v>94</v>
      </c>
      <c r="D14" s="60" t="s">
        <v>89</v>
      </c>
      <c r="E14" s="99" t="s">
        <v>24</v>
      </c>
      <c r="F14" s="45"/>
      <c r="G14" s="100">
        <v>1</v>
      </c>
      <c r="H14" s="101"/>
      <c r="I14" s="100"/>
      <c r="J14" s="102" t="s">
        <v>75</v>
      </c>
      <c r="K14" s="102"/>
      <c r="L14" s="101"/>
      <c r="M14" s="103">
        <v>1</v>
      </c>
      <c r="N14" s="104"/>
      <c r="O14" s="104"/>
      <c r="P14" s="104"/>
      <c r="Q14" s="103"/>
      <c r="R14" s="103"/>
      <c r="S14" s="103"/>
      <c r="T14" s="103"/>
      <c r="U14" s="103"/>
      <c r="V14" s="105"/>
      <c r="W14" s="59" t="s">
        <v>71</v>
      </c>
      <c r="X14" s="62">
        <v>3000</v>
      </c>
      <c r="Y14" s="34"/>
      <c r="Z14" s="34"/>
      <c r="AA14" s="34"/>
      <c r="AB14" s="34"/>
      <c r="AC14" s="34"/>
      <c r="AD14" s="34"/>
      <c r="AE14" s="34"/>
      <c r="AF14" s="34"/>
    </row>
    <row r="15" spans="1:32" s="21" customFormat="1" ht="15" customHeight="1" x14ac:dyDescent="0.2">
      <c r="A15" s="20"/>
      <c r="B15" s="106" t="s">
        <v>95</v>
      </c>
      <c r="C15" s="107" t="s">
        <v>67</v>
      </c>
      <c r="D15" s="106" t="s">
        <v>90</v>
      </c>
      <c r="E15" s="108" t="s">
        <v>24</v>
      </c>
      <c r="F15" s="45"/>
      <c r="G15" s="109"/>
      <c r="H15" s="109"/>
      <c r="I15" s="109">
        <v>1</v>
      </c>
      <c r="J15" s="110" t="s">
        <v>75</v>
      </c>
      <c r="K15" s="110">
        <v>8</v>
      </c>
      <c r="L15" s="111"/>
      <c r="M15" s="111">
        <v>1</v>
      </c>
      <c r="N15" s="110"/>
      <c r="O15" s="111"/>
      <c r="P15" s="111">
        <v>1</v>
      </c>
      <c r="Q15" s="111"/>
      <c r="R15" s="111"/>
      <c r="S15" s="111"/>
      <c r="T15" s="111"/>
      <c r="U15" s="111"/>
      <c r="V15" s="112"/>
      <c r="W15" s="108" t="s">
        <v>96</v>
      </c>
      <c r="X15" s="113">
        <v>1600</v>
      </c>
      <c r="Y15" s="34"/>
      <c r="Z15" s="34"/>
      <c r="AA15" s="34"/>
      <c r="AB15" s="34"/>
      <c r="AC15" s="34"/>
      <c r="AD15" s="34"/>
      <c r="AE15" s="34"/>
      <c r="AF15" s="34"/>
    </row>
    <row r="16" spans="1:32" s="21" customFormat="1" ht="15" customHeight="1" x14ac:dyDescent="0.2">
      <c r="A16" s="8"/>
      <c r="B16" s="19" t="s">
        <v>7</v>
      </c>
      <c r="C16" s="18"/>
      <c r="D16" s="16"/>
      <c r="E16" s="68"/>
      <c r="F16" s="45"/>
      <c r="G16" s="17">
        <v>2</v>
      </c>
      <c r="H16" s="17"/>
      <c r="I16" s="17">
        <v>1</v>
      </c>
      <c r="J16" s="18"/>
      <c r="K16" s="18"/>
      <c r="L16" s="18"/>
      <c r="M16" s="17">
        <v>3</v>
      </c>
      <c r="N16" s="17"/>
      <c r="O16" s="17">
        <v>1</v>
      </c>
      <c r="P16" s="17">
        <v>1</v>
      </c>
      <c r="Q16" s="17"/>
      <c r="R16" s="17"/>
      <c r="S16" s="17"/>
      <c r="T16" s="17"/>
      <c r="U16" s="17"/>
      <c r="V16" s="70"/>
      <c r="W16" s="71"/>
      <c r="X16" s="72"/>
      <c r="Y16" s="34"/>
      <c r="Z16" s="34"/>
      <c r="AA16" s="34"/>
      <c r="AB16" s="34"/>
      <c r="AC16" s="34"/>
      <c r="AD16" s="34"/>
      <c r="AE16" s="34"/>
      <c r="AF16" s="34"/>
    </row>
    <row r="17" spans="1:32" x14ac:dyDescent="0.25">
      <c r="A17" s="20"/>
      <c r="B17" s="93" t="s">
        <v>84</v>
      </c>
      <c r="C17" s="94" t="s">
        <v>97</v>
      </c>
      <c r="D17" s="114"/>
      <c r="E17" s="95"/>
      <c r="F17" s="96"/>
      <c r="G17" s="94"/>
      <c r="H17" s="95"/>
      <c r="I17" s="76"/>
      <c r="J17" s="95"/>
      <c r="K17" s="95"/>
      <c r="L17" s="95"/>
      <c r="M17" s="95"/>
      <c r="N17" s="95"/>
      <c r="O17" s="95"/>
      <c r="P17" s="95"/>
      <c r="Q17" s="95"/>
      <c r="R17" s="79"/>
      <c r="S17" s="95"/>
      <c r="T17" s="95"/>
      <c r="U17" s="95"/>
      <c r="V17" s="95"/>
      <c r="W17" s="79"/>
      <c r="X17" s="80"/>
      <c r="Y17" s="49"/>
      <c r="Z17" s="49"/>
      <c r="AA17" s="49"/>
      <c r="AB17" s="49"/>
      <c r="AC17" s="49"/>
      <c r="AD17" s="49"/>
    </row>
    <row r="18" spans="1:32" x14ac:dyDescent="0.25">
      <c r="A18" s="20"/>
      <c r="B18" s="115"/>
      <c r="C18" s="83"/>
      <c r="D18" s="97"/>
      <c r="E18" s="85"/>
      <c r="F18" s="85"/>
      <c r="G18" s="83"/>
      <c r="H18" s="87"/>
      <c r="I18" s="87"/>
      <c r="J18" s="87"/>
      <c r="K18" s="87"/>
      <c r="L18" s="87"/>
      <c r="M18" s="83"/>
      <c r="N18" s="87"/>
      <c r="O18" s="87"/>
      <c r="P18" s="87"/>
      <c r="Q18" s="87"/>
      <c r="R18" s="83"/>
      <c r="S18" s="87"/>
      <c r="T18" s="87"/>
      <c r="U18" s="87"/>
      <c r="V18" s="87"/>
      <c r="W18" s="83"/>
      <c r="X18" s="88"/>
      <c r="Y18" s="49"/>
      <c r="Z18" s="49"/>
      <c r="AA18" s="49"/>
      <c r="AB18" s="49"/>
      <c r="AC18" s="49"/>
      <c r="AD18" s="49"/>
    </row>
    <row r="19" spans="1:32" s="21" customFormat="1" ht="15" customHeight="1" x14ac:dyDescent="0.25">
      <c r="A19" s="20"/>
      <c r="B19" s="81"/>
      <c r="C19" s="1"/>
      <c r="D19" s="81"/>
      <c r="E19" s="89"/>
      <c r="F19" s="35"/>
      <c r="G19" s="1"/>
      <c r="H19" s="45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34"/>
      <c r="Z19" s="34"/>
      <c r="AA19" s="34"/>
      <c r="AB19" s="34"/>
      <c r="AC19" s="34"/>
      <c r="AD19" s="34"/>
      <c r="AE19" s="34"/>
      <c r="AF19" s="34"/>
    </row>
    <row r="20" spans="1:32" s="21" customFormat="1" ht="15" customHeight="1" x14ac:dyDescent="0.25">
      <c r="A20" s="20"/>
      <c r="B20" s="81"/>
      <c r="C20" s="1"/>
      <c r="D20" s="81"/>
      <c r="E20" s="89"/>
      <c r="F20" s="35"/>
      <c r="G20" s="1"/>
      <c r="H20" s="45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34"/>
      <c r="Z20" s="34"/>
      <c r="AA20" s="34"/>
      <c r="AB20" s="34"/>
      <c r="AC20" s="34"/>
      <c r="AD20" s="34"/>
      <c r="AE20" s="34"/>
      <c r="AF20" s="34"/>
    </row>
    <row r="21" spans="1:32" x14ac:dyDescent="0.25">
      <c r="A21" s="20"/>
      <c r="B21" s="81"/>
      <c r="C21" s="1"/>
      <c r="D21" s="81"/>
      <c r="E21" s="89"/>
      <c r="G21" s="1"/>
      <c r="H21" s="45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49"/>
      <c r="Z21" s="49"/>
      <c r="AA21" s="49"/>
      <c r="AB21" s="49"/>
      <c r="AC21" s="49"/>
      <c r="AD21" s="49"/>
    </row>
    <row r="22" spans="1:32" x14ac:dyDescent="0.25">
      <c r="A22" s="20"/>
      <c r="B22" s="81"/>
      <c r="C22" s="1"/>
      <c r="D22" s="81"/>
      <c r="E22" s="89"/>
      <c r="G22" s="1"/>
      <c r="H22" s="45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49"/>
      <c r="Z22" s="49"/>
      <c r="AA22" s="49"/>
      <c r="AB22" s="49"/>
      <c r="AC22" s="49"/>
      <c r="AD22" s="49"/>
    </row>
    <row r="23" spans="1:32" x14ac:dyDescent="0.25">
      <c r="A23" s="20"/>
      <c r="B23" s="81"/>
      <c r="C23" s="1"/>
      <c r="D23" s="81"/>
      <c r="E23" s="89"/>
      <c r="G23" s="1"/>
      <c r="H23" s="45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49"/>
      <c r="Z23" s="49"/>
      <c r="AA23" s="49"/>
      <c r="AB23" s="49"/>
      <c r="AC23" s="49"/>
      <c r="AD23" s="49"/>
    </row>
    <row r="24" spans="1:32" x14ac:dyDescent="0.25">
      <c r="A24" s="20"/>
      <c r="B24" s="81"/>
      <c r="C24" s="1"/>
      <c r="D24" s="81"/>
      <c r="E24" s="89"/>
      <c r="G24" s="1"/>
      <c r="H24" s="45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49"/>
      <c r="Z24" s="49"/>
      <c r="AA24" s="49"/>
      <c r="AB24" s="49"/>
      <c r="AC24" s="49"/>
      <c r="AD24" s="49"/>
    </row>
    <row r="25" spans="1:32" x14ac:dyDescent="0.25">
      <c r="A25" s="20"/>
      <c r="B25" s="81"/>
      <c r="C25" s="1"/>
      <c r="D25" s="81"/>
      <c r="E25" s="89"/>
      <c r="G25" s="1"/>
      <c r="H25" s="45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49"/>
      <c r="Z25" s="49"/>
      <c r="AA25" s="49"/>
      <c r="AB25" s="49"/>
      <c r="AC25" s="49"/>
      <c r="AD25" s="49"/>
    </row>
    <row r="26" spans="1:32" x14ac:dyDescent="0.25">
      <c r="A26" s="20"/>
      <c r="B26" s="81"/>
      <c r="C26" s="1"/>
      <c r="D26" s="81"/>
      <c r="E26" s="89"/>
      <c r="G26" s="1"/>
      <c r="H26" s="45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49"/>
      <c r="Z26" s="49"/>
      <c r="AA26" s="49"/>
      <c r="AB26" s="49"/>
      <c r="AC26" s="49"/>
      <c r="AD26" s="49"/>
    </row>
    <row r="27" spans="1:32" x14ac:dyDescent="0.25">
      <c r="A27" s="20"/>
      <c r="B27" s="81"/>
      <c r="C27" s="1"/>
      <c r="D27" s="81"/>
      <c r="E27" s="89"/>
      <c r="G27" s="1"/>
      <c r="H27" s="45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49"/>
      <c r="Z27" s="49"/>
      <c r="AA27" s="49"/>
      <c r="AB27" s="49"/>
      <c r="AC27" s="49"/>
      <c r="AD27" s="49"/>
    </row>
    <row r="28" spans="1:32" x14ac:dyDescent="0.25">
      <c r="A28" s="20"/>
      <c r="B28" s="81"/>
      <c r="C28" s="1"/>
      <c r="D28" s="81"/>
      <c r="E28" s="89"/>
      <c r="G28" s="1"/>
      <c r="H28" s="45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49"/>
      <c r="Z28" s="49"/>
      <c r="AA28" s="49"/>
      <c r="AB28" s="49"/>
      <c r="AC28" s="49"/>
      <c r="AD28" s="49"/>
    </row>
    <row r="29" spans="1:32" x14ac:dyDescent="0.25">
      <c r="A29" s="20"/>
      <c r="B29" s="81"/>
      <c r="C29" s="1"/>
      <c r="D29" s="81"/>
      <c r="E29" s="89"/>
      <c r="G29" s="1"/>
      <c r="H29" s="45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49"/>
      <c r="Z29" s="49"/>
      <c r="AA29" s="49"/>
      <c r="AB29" s="49"/>
      <c r="AC29" s="49"/>
      <c r="AD29" s="49"/>
    </row>
    <row r="30" spans="1:32" x14ac:dyDescent="0.25">
      <c r="A30" s="20"/>
      <c r="B30" s="81"/>
      <c r="C30" s="1"/>
      <c r="D30" s="81"/>
      <c r="E30" s="89"/>
      <c r="G30" s="1"/>
      <c r="H30" s="45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49"/>
      <c r="Z30" s="49"/>
      <c r="AA30" s="49"/>
      <c r="AB30" s="49"/>
      <c r="AC30" s="49"/>
      <c r="AD30" s="49"/>
    </row>
    <row r="31" spans="1:32" x14ac:dyDescent="0.25">
      <c r="A31" s="20"/>
      <c r="B31" s="81"/>
      <c r="C31" s="1"/>
      <c r="D31" s="81"/>
      <c r="E31" s="89"/>
      <c r="G31" s="1"/>
      <c r="H31" s="45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49"/>
      <c r="Z31" s="49"/>
      <c r="AA31" s="49"/>
      <c r="AB31" s="49"/>
      <c r="AC31" s="49"/>
      <c r="AD31" s="49"/>
    </row>
    <row r="32" spans="1:32" x14ac:dyDescent="0.25">
      <c r="A32" s="20"/>
      <c r="B32" s="81"/>
      <c r="C32" s="1"/>
      <c r="D32" s="81"/>
      <c r="E32" s="89"/>
      <c r="G32" s="1"/>
      <c r="H32" s="45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81"/>
      <c r="C33" s="1"/>
      <c r="D33" s="81"/>
      <c r="E33" s="89"/>
      <c r="G33" s="1"/>
      <c r="H33" s="45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81"/>
      <c r="C34" s="1"/>
      <c r="D34" s="81"/>
      <c r="E34" s="89"/>
      <c r="G34" s="1"/>
      <c r="H34" s="45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81"/>
      <c r="C35" s="1"/>
      <c r="D35" s="81"/>
      <c r="E35" s="89"/>
      <c r="G35" s="1"/>
      <c r="H35" s="45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81"/>
      <c r="C36" s="1"/>
      <c r="D36" s="81"/>
      <c r="E36" s="89"/>
      <c r="G36" s="1"/>
      <c r="H36" s="45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81"/>
      <c r="C37" s="1"/>
      <c r="D37" s="81"/>
      <c r="E37" s="89"/>
      <c r="G37" s="1"/>
      <c r="H37" s="45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81"/>
      <c r="C38" s="1"/>
      <c r="D38" s="81"/>
      <c r="E38" s="89"/>
      <c r="G38" s="1"/>
      <c r="H38" s="45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81"/>
      <c r="C39" s="1"/>
      <c r="D39" s="81"/>
      <c r="E39" s="89"/>
      <c r="G39" s="1"/>
      <c r="H39" s="45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81"/>
      <c r="C40" s="1"/>
      <c r="D40" s="81"/>
      <c r="E40" s="89"/>
      <c r="G40" s="1"/>
      <c r="H40" s="45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81"/>
      <c r="C41" s="1"/>
      <c r="D41" s="81"/>
      <c r="E41" s="89"/>
      <c r="G41" s="1"/>
      <c r="H41" s="45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81"/>
      <c r="C42" s="1"/>
      <c r="D42" s="81"/>
      <c r="E42" s="89"/>
      <c r="G42" s="1"/>
      <c r="H42" s="45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81"/>
      <c r="C43" s="1"/>
      <c r="D43" s="81"/>
      <c r="E43" s="89"/>
      <c r="G43" s="1"/>
      <c r="H43" s="45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81"/>
      <c r="C44" s="1"/>
      <c r="D44" s="81"/>
      <c r="E44" s="89"/>
      <c r="G44" s="1"/>
      <c r="H44" s="45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81"/>
      <c r="C45" s="1"/>
      <c r="D45" s="81"/>
      <c r="E45" s="89"/>
      <c r="G45" s="1"/>
      <c r="H45" s="45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81"/>
      <c r="C46" s="1"/>
      <c r="D46" s="81"/>
      <c r="E46" s="89"/>
      <c r="G46" s="1"/>
      <c r="H46" s="45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81"/>
      <c r="C47" s="1"/>
      <c r="D47" s="81"/>
      <c r="E47" s="89"/>
      <c r="G47" s="1"/>
      <c r="H47" s="45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81"/>
      <c r="C48" s="1"/>
      <c r="D48" s="81"/>
      <c r="E48" s="89"/>
      <c r="G48" s="1"/>
      <c r="H48" s="45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81"/>
      <c r="C49" s="1"/>
      <c r="D49" s="81"/>
      <c r="E49" s="89"/>
      <c r="G49" s="1"/>
      <c r="H49" s="45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81"/>
      <c r="X49" s="1"/>
      <c r="Y49" s="49"/>
      <c r="Z49" s="49"/>
      <c r="AA49" s="49"/>
      <c r="AB49" s="49"/>
      <c r="AC49" s="49"/>
      <c r="AD49" s="49"/>
    </row>
    <row r="50" spans="1:30" x14ac:dyDescent="0.25">
      <c r="A50" s="20"/>
      <c r="B50" s="81"/>
      <c r="C50" s="1"/>
      <c r="D50" s="81"/>
      <c r="E50" s="81"/>
      <c r="F50" s="34"/>
      <c r="G50" s="1"/>
      <c r="H50" s="45"/>
      <c r="I50" s="1"/>
      <c r="J50" s="34"/>
      <c r="K50" s="34"/>
      <c r="L50" s="34"/>
      <c r="M50" s="34"/>
      <c r="N50" s="90"/>
      <c r="O50" s="90"/>
      <c r="P50" s="34"/>
      <c r="Q50" s="34"/>
      <c r="R50" s="34"/>
      <c r="S50" s="34"/>
      <c r="T50" s="34"/>
      <c r="U50" s="34"/>
      <c r="V50" s="34"/>
      <c r="W50" s="81"/>
      <c r="X50" s="34"/>
      <c r="Y50" s="49"/>
      <c r="Z50" s="49"/>
      <c r="AA50" s="49"/>
      <c r="AB50" s="49"/>
      <c r="AC50" s="49"/>
      <c r="AD50" s="49"/>
    </row>
    <row r="51" spans="1:30" x14ac:dyDescent="0.25">
      <c r="A51" s="20"/>
      <c r="B51" s="81"/>
      <c r="C51" s="1"/>
      <c r="D51" s="81"/>
      <c r="E51" s="81"/>
      <c r="F51" s="34"/>
      <c r="G51" s="1"/>
      <c r="H51" s="45"/>
      <c r="I51" s="1"/>
      <c r="J51" s="34"/>
      <c r="K51" s="34"/>
      <c r="L51" s="34"/>
      <c r="M51" s="34"/>
      <c r="N51" s="90"/>
      <c r="O51" s="90"/>
      <c r="P51" s="34"/>
      <c r="Q51" s="34"/>
      <c r="R51" s="34"/>
      <c r="S51" s="34"/>
      <c r="T51" s="34"/>
      <c r="U51" s="34"/>
      <c r="V51" s="34"/>
      <c r="W51" s="81"/>
      <c r="X51" s="34"/>
      <c r="Y51" s="49"/>
      <c r="Z51" s="49"/>
      <c r="AA51" s="49"/>
      <c r="AB51" s="49"/>
      <c r="AC51" s="49"/>
      <c r="AD51" s="49"/>
    </row>
    <row r="52" spans="1:30" x14ac:dyDescent="0.25">
      <c r="A52" s="20"/>
      <c r="B52" s="81"/>
      <c r="C52" s="1"/>
      <c r="D52" s="81"/>
      <c r="E52" s="81"/>
      <c r="F52" s="34"/>
      <c r="G52" s="1"/>
      <c r="H52" s="45"/>
      <c r="I52" s="1"/>
      <c r="J52" s="34"/>
      <c r="K52" s="34"/>
      <c r="L52" s="34"/>
      <c r="M52" s="34"/>
      <c r="N52" s="90"/>
      <c r="O52" s="90"/>
      <c r="P52" s="34"/>
      <c r="Q52" s="34"/>
      <c r="R52" s="34"/>
      <c r="S52" s="34"/>
      <c r="T52" s="34"/>
      <c r="U52" s="34"/>
      <c r="V52" s="34"/>
      <c r="W52" s="81"/>
      <c r="X52" s="34"/>
      <c r="Y52" s="49"/>
      <c r="Z52" s="49"/>
      <c r="AA52" s="49"/>
      <c r="AB52" s="49"/>
      <c r="AC52" s="49"/>
      <c r="AD52" s="49"/>
    </row>
    <row r="53" spans="1:30" x14ac:dyDescent="0.25">
      <c r="A53" s="20"/>
      <c r="B53" s="81"/>
      <c r="C53" s="1"/>
      <c r="D53" s="81"/>
      <c r="E53" s="81"/>
      <c r="F53" s="34"/>
      <c r="G53" s="1"/>
      <c r="H53" s="45"/>
      <c r="I53" s="1"/>
      <c r="J53" s="34"/>
      <c r="K53" s="34"/>
      <c r="L53" s="34"/>
      <c r="M53" s="34"/>
      <c r="N53" s="90"/>
      <c r="O53" s="90"/>
      <c r="P53" s="34"/>
      <c r="Q53" s="34"/>
      <c r="R53" s="34"/>
      <c r="S53" s="34"/>
      <c r="T53" s="34"/>
      <c r="U53" s="34"/>
      <c r="V53" s="34"/>
      <c r="W53" s="81"/>
      <c r="X53" s="34"/>
      <c r="Y53" s="49"/>
      <c r="Z53" s="49"/>
      <c r="AA53" s="49"/>
      <c r="AB53" s="49"/>
      <c r="AC53" s="49"/>
      <c r="AD53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2022-11-28T21:49:55Z</dcterms:modified>
</cp:coreProperties>
</file>